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common\2024\annex2024\juin\fichiers_définitifs_pour_mise_en_ligne_sur_site_préparés par Geert\"/>
    </mc:Choice>
  </mc:AlternateContent>
  <xr:revisionPtr revIDLastSave="0" documentId="13_ncr:1_{E841BAB5-A2C7-42C9-9FE5-661C42A82ABA}" xr6:coauthVersionLast="47" xr6:coauthVersionMax="47" xr10:uidLastSave="{00000000-0000-0000-0000-000000000000}"/>
  <bookViews>
    <workbookView xWindow="-108" yWindow="-108" windowWidth="23256" windowHeight="12576" xr2:uid="{BF4DE8B3-3FA9-45D2-8EA7-23C76A62D53E}"/>
  </bookViews>
  <sheets>
    <sheet name="Contents" sheetId="35" r:id="rId1"/>
    <sheet name="T01" sheetId="34" r:id="rId2"/>
    <sheet name="T02" sheetId="33" r:id="rId3"/>
    <sheet name="T03" sheetId="32" r:id="rId4"/>
    <sheet name="T04" sheetId="31" r:id="rId5"/>
    <sheet name="T05" sheetId="30" r:id="rId6"/>
    <sheet name="T06" sheetId="29" r:id="rId7"/>
    <sheet name="T07" sheetId="28" r:id="rId8"/>
    <sheet name="T08" sheetId="27" r:id="rId9"/>
    <sheet name="T09" sheetId="26" r:id="rId10"/>
    <sheet name="T10" sheetId="25" r:id="rId11"/>
    <sheet name="T11" sheetId="24" r:id="rId12"/>
    <sheet name="T12" sheetId="23" r:id="rId13"/>
    <sheet name="T13" sheetId="22" r:id="rId14"/>
    <sheet name="T14" sheetId="21" r:id="rId15"/>
    <sheet name="T15" sheetId="20" r:id="rId16"/>
    <sheet name="T16" sheetId="19" r:id="rId17"/>
    <sheet name="T17" sheetId="18" r:id="rId18"/>
    <sheet name="T18" sheetId="17" r:id="rId19"/>
    <sheet name="T19" sheetId="16" r:id="rId20"/>
    <sheet name="T20" sheetId="15" r:id="rId21"/>
    <sheet name="T21" sheetId="14" r:id="rId22"/>
    <sheet name="T22" sheetId="13" r:id="rId23"/>
    <sheet name="T23" sheetId="12" r:id="rId24"/>
    <sheet name="T24" sheetId="11" r:id="rId25"/>
    <sheet name="T25" sheetId="10" r:id="rId26"/>
    <sheet name="T26" sheetId="9" r:id="rId27"/>
    <sheet name="T27" sheetId="8" r:id="rId28"/>
    <sheet name="T28" sheetId="7" r:id="rId29"/>
    <sheet name="T29" sheetId="6" r:id="rId30"/>
    <sheet name="T30" sheetId="5" r:id="rId31"/>
    <sheet name="T31" sheetId="4" r:id="rId32"/>
    <sheet name="T32" sheetId="3" r:id="rId33"/>
    <sheet name="T33" sheetId="2"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5" l="1"/>
  <c r="A34" i="35"/>
  <c r="B33" i="35"/>
  <c r="A33" i="35"/>
  <c r="B32" i="35"/>
  <c r="A32" i="35"/>
  <c r="B31" i="35"/>
  <c r="A31" i="35"/>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B11" i="35"/>
  <c r="A11" i="35"/>
  <c r="B10" i="35"/>
  <c r="A10" i="35"/>
  <c r="B9" i="35"/>
  <c r="A9" i="35"/>
  <c r="B8" i="35"/>
  <c r="A8" i="35"/>
  <c r="B7" i="35"/>
  <c r="A7" i="35"/>
  <c r="B6" i="35"/>
  <c r="A6" i="35"/>
  <c r="B5" i="35"/>
  <c r="A5" i="35"/>
  <c r="B4" i="35"/>
  <c r="A4" i="35"/>
  <c r="B3" i="35"/>
  <c r="A3" i="35"/>
  <c r="B2" i="35"/>
  <c r="A2" i="35"/>
</calcChain>
</file>

<file path=xl/sharedStrings.xml><?xml version="1.0" encoding="utf-8"?>
<sst xmlns="http://schemas.openxmlformats.org/spreadsheetml/2006/main" count="920" uniqueCount="541">
  <si>
    <t>F.2 Broeikasgasemissies</t>
  </si>
  <si>
    <t>Mt CO2-equivalenten</t>
  </si>
  <si>
    <t>1.Energie</t>
  </si>
  <si>
    <t>1A. Verbranding van brandstoffen</t>
  </si>
  <si>
    <t>1A1. Transformatiesector</t>
  </si>
  <si>
    <t>1A2. Industrie</t>
  </si>
  <si>
    <t>1A3. Transport</t>
  </si>
  <si>
    <t>1A4. Andere sectoren</t>
  </si>
  <si>
    <t>1A5. Andere</t>
  </si>
  <si>
    <t>1B. Vluchtige emissies</t>
  </si>
  <si>
    <t>2. Industriële processen</t>
  </si>
  <si>
    <t>3. Landbouw</t>
  </si>
  <si>
    <t>5. Afval</t>
  </si>
  <si>
    <t>Totaal</t>
  </si>
  <si>
    <t>F.1 Energiebalans</t>
  </si>
  <si>
    <t>Alle producten, miljoenen ton olie-equivalent</t>
  </si>
  <si>
    <t>Primaire productie en recuperatie</t>
  </si>
  <si>
    <t>Invoer</t>
  </si>
  <si>
    <t>Uitvoer</t>
  </si>
  <si>
    <t>Voorraadveranderingen</t>
  </si>
  <si>
    <t>Bruto beschikbare energie</t>
  </si>
  <si>
    <t>Bunkers internationale scheepvaart</t>
  </si>
  <si>
    <t>Bruto binnenlandse consumptie</t>
  </si>
  <si>
    <t>Bunkers internationale luchtvaart</t>
  </si>
  <si>
    <t>Totaal energie-aanbod</t>
  </si>
  <si>
    <t>Transformatie input</t>
  </si>
  <si>
    <t>Transformatie output</t>
  </si>
  <si>
    <t>Consumptie van de energiesector</t>
  </si>
  <si>
    <t>Verlies door distributie</t>
  </si>
  <si>
    <t>Energie beschikbaar voor eindverbruik</t>
  </si>
  <si>
    <t>Niet-energie-eindverbruik</t>
  </si>
  <si>
    <t>Totaal energie-eindverbruik</t>
  </si>
  <si>
    <t>Industrie</t>
  </si>
  <si>
    <t>Transport</t>
  </si>
  <si>
    <t>Diensten en gezinnen</t>
  </si>
  <si>
    <t>Statistisch verschil</t>
  </si>
  <si>
    <t>E.6 Nominale arbeidskosten per hoofd in de marktbedrijfstakken</t>
  </si>
  <si>
    <t>Groeivoeten</t>
  </si>
  <si>
    <t>1. Landbouw</t>
  </si>
  <si>
    <t>2. Energie</t>
  </si>
  <si>
    <t>3. Verwerkende nijverheid</t>
  </si>
  <si>
    <t>4. Bouw</t>
  </si>
  <si>
    <t>5. Verhandelbare diensten</t>
  </si>
  <si>
    <t>a. Vervoer en communicatie</t>
  </si>
  <si>
    <t>b. Handel en horeca</t>
  </si>
  <si>
    <t>c. Krediet en verzekeringen</t>
  </si>
  <si>
    <t>d. Gezondheidszorg en maatsch. dienstverlening (inclusief dienstencheques)</t>
  </si>
  <si>
    <t>e. Overige marktdiensten (inclusief dienstencheques en PWA-banen)</t>
  </si>
  <si>
    <t>E.5 Arbeidsproductiviteit per uur in de marktbedrijfstakken</t>
  </si>
  <si>
    <t>E.4 Binnenlandse werkgelegenheid</t>
  </si>
  <si>
    <t>Duizendtallen, jaargemiddelden</t>
  </si>
  <si>
    <t>1. Loontrekkers</t>
  </si>
  <si>
    <t>a. Landbouw</t>
  </si>
  <si>
    <t>b. Energie</t>
  </si>
  <si>
    <t>c. Verwerkende nijverheid</t>
  </si>
  <si>
    <t>d. Bouw</t>
  </si>
  <si>
    <t>e. Vervoer en communicatie</t>
  </si>
  <si>
    <t>f. Handel en horeca</t>
  </si>
  <si>
    <t>g. Krediet en verzekeringen</t>
  </si>
  <si>
    <t>h. Gezondheidszorg en maatsch. dienstverlening (inclusief dienstencheques)</t>
  </si>
  <si>
    <t>i. Overige marktdiensten (inclusief dienstencheques en PWA-banen)</t>
  </si>
  <si>
    <t>j. Niet-verhandelbare diensten</t>
  </si>
  <si>
    <t>. Overheid en onderwijs</t>
  </si>
  <si>
    <t>. Huispersoneel</t>
  </si>
  <si>
    <t>2. Zelfstandigen</t>
  </si>
  <si>
    <t>h. Gezondheidszorg en maatsch. dienstverlening</t>
  </si>
  <si>
    <t>i. Overige marktdiensten</t>
  </si>
  <si>
    <t>j. Niet-verhandelbare diensten (onderwijs)</t>
  </si>
  <si>
    <t>3. Binnenlandse werkgelegenheid (1+2)</t>
  </si>
  <si>
    <t>p.m. Dienstencheques en PWA-jobs</t>
  </si>
  <si>
    <t>E.3 Investeringen in volume</t>
  </si>
  <si>
    <t>d. Gezondheidszorg en maatsch. dienstverlening</t>
  </si>
  <si>
    <t>e. Overige marktdiensten (exclusief woongebouwen)</t>
  </si>
  <si>
    <t>6. Woongebouwen</t>
  </si>
  <si>
    <t>7. Niet-verhandelbare diensten</t>
  </si>
  <si>
    <t>E.2 Structuur van de bruto toegevoegde waarde tegen lopende prijzen</t>
  </si>
  <si>
    <t>In procent van het totaal</t>
  </si>
  <si>
    <t>6. Niet-verhandelbare diensten</t>
  </si>
  <si>
    <t>E.1 Bruto toegevoegde waarde in volume</t>
  </si>
  <si>
    <t>D.7 Uitsplitsing van de betaalde sociale uitkeringen</t>
  </si>
  <si>
    <t>Miljoenen euro</t>
  </si>
  <si>
    <t>I. Gezamenlijke overheid</t>
  </si>
  <si>
    <t>- In geld</t>
  </si>
  <si>
    <t>- In natura</t>
  </si>
  <si>
    <t>II. Sociale zekerheid</t>
  </si>
  <si>
    <t>A. Sociale uitkeringen in geld</t>
  </si>
  <si>
    <t>1. Pensioenen</t>
  </si>
  <si>
    <t>a. Pensioenen van de private sector</t>
  </si>
  <si>
    <t>- Werknemers</t>
  </si>
  <si>
    <t>- Zelfstandigen</t>
  </si>
  <si>
    <t>- Dienst voor Overzeese Sociale Zekerheid</t>
  </si>
  <si>
    <t>b. Pensioenen van de overheidssector</t>
  </si>
  <si>
    <t>2. Uitkeringen ziekte en invaliditeit</t>
  </si>
  <si>
    <t>3. Kinderbijslag</t>
  </si>
  <si>
    <t>4. Werkloosheid</t>
  </si>
  <si>
    <t>a. Werkloosheid</t>
  </si>
  <si>
    <t>b. Werkloosheid Corona</t>
  </si>
  <si>
    <t>c. Werkloosheidsuitkeringen met bedrijfstoeslag</t>
  </si>
  <si>
    <t>d. Loopbaanonderbreking en tijdskrediet</t>
  </si>
  <si>
    <t>5. Arbeidsongevallen</t>
  </si>
  <si>
    <t>6. Beroepsziekten</t>
  </si>
  <si>
    <t>7. Zorgverzekering</t>
  </si>
  <si>
    <t>8. Faillissementsverzekering / Overbrugginsrecht</t>
  </si>
  <si>
    <t>9. Overige uitkeringen in geld</t>
  </si>
  <si>
    <t>B. Sociale uitkeringen in natura</t>
  </si>
  <si>
    <t>1. Geneeskundige verzorging</t>
  </si>
  <si>
    <t>2. Overige uitkeringen in natura</t>
  </si>
  <si>
    <t>III. Federale overheid</t>
  </si>
  <si>
    <t>1. Pensioenen van de overheidssector</t>
  </si>
  <si>
    <t>2. Tegemoetkomingen voor gehandicapte personen</t>
  </si>
  <si>
    <t>3. Sociale overdrachten (terugbetaalbaar belastingkrediet)</t>
  </si>
  <si>
    <t>4. Inkomensgarantie voor ouderen</t>
  </si>
  <si>
    <t>5. Overige uitkeringen in geld</t>
  </si>
  <si>
    <t>IV. Gemeenschappen en gewesten</t>
  </si>
  <si>
    <t>2. Loopbaanonderbreking en tijdskrediet</t>
  </si>
  <si>
    <t>4. Tegemoetkomingen voor gehandicapten</t>
  </si>
  <si>
    <t>5. Sociale overdrachten (terugbetaalbaar belastingkrediet)</t>
  </si>
  <si>
    <t>6. Zorgverzekering</t>
  </si>
  <si>
    <t>7. Overige uitkeringen in geld</t>
  </si>
  <si>
    <t>V. Lagere overheid</t>
  </si>
  <si>
    <t>2. Overige uitkeringen in geld</t>
  </si>
  <si>
    <t>D.6 Rekening van de wettelijke-sociale-verzekeringsinstellingen</t>
  </si>
  <si>
    <t>1. Ontvangsten</t>
  </si>
  <si>
    <t>A. Fiscale en parafiscale ontvangsten</t>
  </si>
  <si>
    <t>1. Fiscale ontvangsten</t>
  </si>
  <si>
    <t>a. Directe belastingen</t>
  </si>
  <si>
    <t>- Huishoudens</t>
  </si>
  <si>
    <t>- Vennootschappen</t>
  </si>
  <si>
    <t>b. Indirecte belastingen</t>
  </si>
  <si>
    <t>2. Werkelijke sociale premies</t>
  </si>
  <si>
    <t>B. Overige ontvangsten afkomstig van andere sectoren</t>
  </si>
  <si>
    <t>1. Inkomen uit vermogen</t>
  </si>
  <si>
    <t>2. Inkomensoverdrachten</t>
  </si>
  <si>
    <t>3. Kapitaaloverdrachtens</t>
  </si>
  <si>
    <t>4. Lopende verkopen van geproduceerde goederen en diensten</t>
  </si>
  <si>
    <t>C. Toegerekende sociale premies</t>
  </si>
  <si>
    <t>D. Overdrachten afkomstig van andere overheden</t>
  </si>
  <si>
    <t>1. Overdrachten van fiscale ontvangsten</t>
  </si>
  <si>
    <t>2. Overige overdrachten</t>
  </si>
  <si>
    <t>a. Van de federale overheid</t>
  </si>
  <si>
    <t>b. Van de gemeenschappen en gewesten</t>
  </si>
  <si>
    <t>Waarvan kapitaaloverdrachten</t>
  </si>
  <si>
    <t>2. Uitgaven</t>
  </si>
  <si>
    <t>A. Primaire uitgaven</t>
  </si>
  <si>
    <t>a. Finale lopende uitgaven</t>
  </si>
  <si>
    <t>1. Beloning van werknemers</t>
  </si>
  <si>
    <t>2. Intermediair verbruik en betaalde belastingen</t>
  </si>
  <si>
    <t>3. Subsidies</t>
  </si>
  <si>
    <t>4. Sociale uitkeringen</t>
  </si>
  <si>
    <t>- In natura door marktproducenten</t>
  </si>
  <si>
    <t>5. Overdrachten aan huishoudens en IZW's</t>
  </si>
  <si>
    <t>6. Overdrachten aan vennootschappen</t>
  </si>
  <si>
    <t>7. Overdrachten aan het buitenland</t>
  </si>
  <si>
    <t>b. Finale kapitaaluitgaven</t>
  </si>
  <si>
    <t>1. Bruto-investeringen in vaste activa</t>
  </si>
  <si>
    <t>2. Overdrachten aan huishoudens</t>
  </si>
  <si>
    <t>3. Overdrachten aan vennootschappen</t>
  </si>
  <si>
    <t>c. Overdrachten aan andere overheden</t>
  </si>
  <si>
    <t>1. Inkomensoverdrachten</t>
  </si>
  <si>
    <t>2. Kapitaaloverdrachten</t>
  </si>
  <si>
    <t>B. Rentelasten</t>
  </si>
  <si>
    <t>3. Vorderingensaldo</t>
  </si>
  <si>
    <t>Brutobesparingen</t>
  </si>
  <si>
    <t>4. Primair saldo</t>
  </si>
  <si>
    <t>p.m. Consumptieve bestedingen</t>
  </si>
  <si>
    <t>D.5 Rekening van de lagere overheid</t>
  </si>
  <si>
    <t>a. Directe belastingen - huishoudens</t>
  </si>
  <si>
    <t>3. Kapitaaloverdrachten</t>
  </si>
  <si>
    <t>C. Ontvangen subsidies</t>
  </si>
  <si>
    <t>D. Toegerekende sociale premies</t>
  </si>
  <si>
    <t>E. Overdrachten afkomstig van andere overheden</t>
  </si>
  <si>
    <t>c. Van de wettelijke-sociale-zekerheidsinstelllingen</t>
  </si>
  <si>
    <t>2. Andere netto-aankopen van niet-financiële activa</t>
  </si>
  <si>
    <t>3. Overdrachten aan gezinnen en IZW's</t>
  </si>
  <si>
    <t>4. Overdrachten aan vennootschappen</t>
  </si>
  <si>
    <t>D.4 Vorderingensaldi van de gefedereerde entiteiten</t>
  </si>
  <si>
    <t>Gemeenschappen en gewesten</t>
  </si>
  <si>
    <t>Vlaamse Gemeenschap</t>
  </si>
  <si>
    <t>Franse Gemeenschap</t>
  </si>
  <si>
    <t>Waals Gewest</t>
  </si>
  <si>
    <t>Brussels Hoofdstedelijk Gewest</t>
  </si>
  <si>
    <t>Overige</t>
  </si>
  <si>
    <t>D.3 Rekening van de gemeenschappen en gewesten</t>
  </si>
  <si>
    <t>c. Kapitaalbelastingen</t>
  </si>
  <si>
    <t>b. Van de wettelijke-sociale-zekerheidsinstellingen</t>
  </si>
  <si>
    <t>c. Van de lagere overheid</t>
  </si>
  <si>
    <t>3. Overdrachten aan huishoudens en IZW's</t>
  </si>
  <si>
    <t>5. Overdrachten aan het buitenland</t>
  </si>
  <si>
    <t>p.m. Consumptieve bestedeingen</t>
  </si>
  <si>
    <t>D.2 Rekening van de federale overheid</t>
  </si>
  <si>
    <t>- Andere sectoren</t>
  </si>
  <si>
    <t>1. Van de wettelijke-sociale-verzekeringsinstellingen</t>
  </si>
  <si>
    <t>2. Van de gemeenschappen en gewesten</t>
  </si>
  <si>
    <t>3. Van de lagere overheid</t>
  </si>
  <si>
    <t>7. Bni- en btw-bijdrage aan de EU</t>
  </si>
  <si>
    <t>8. Overige overdrachten aan het buitenland</t>
  </si>
  <si>
    <t>2. Overige inkomensoverdrachten</t>
  </si>
  <si>
    <t>4. Primair Saldo</t>
  </si>
  <si>
    <t>D.1.bis Rekening van de overheid</t>
  </si>
  <si>
    <t>In procent van het bbp</t>
  </si>
  <si>
    <t>- Venootschappen</t>
  </si>
  <si>
    <t>a. Lopende uitgaven</t>
  </si>
  <si>
    <t>b. Kapitaaluitgaven</t>
  </si>
  <si>
    <t>D.1 Rekening van de overheid</t>
  </si>
  <si>
    <t>C.6 Evenwicht tussen besparingen en investeringen</t>
  </si>
  <si>
    <t>1. Middelen</t>
  </si>
  <si>
    <t>a. Bruto besparingen</t>
  </si>
  <si>
    <t>1. Vennootschappen</t>
  </si>
  <si>
    <t>2. Gezinnen</t>
  </si>
  <si>
    <t>3. Overheid</t>
  </si>
  <si>
    <t>4. Izw's</t>
  </si>
  <si>
    <t>b. Nettokapitaaloverdrachten</t>
  </si>
  <si>
    <t>2. Bestedingen</t>
  </si>
  <si>
    <t>a. Bruto kapitaalvorming</t>
  </si>
  <si>
    <t>C.5 Verdeling van het nationaal inkomen</t>
  </si>
  <si>
    <t>Particulieren</t>
  </si>
  <si>
    <t>1. Bruto primair inkomen</t>
  </si>
  <si>
    <t>.lonen en salarissen</t>
  </si>
  <si>
    <t>.bruto-exploitatieoverschot en gemengd inkomen</t>
  </si>
  <si>
    <t>.netto inkomens uit vermogen</t>
  </si>
  <si>
    <t>2. Netto lopende overdrachten</t>
  </si>
  <si>
    <t>.sociale uitkeringen min sociale premies</t>
  </si>
  <si>
    <t>.belastingen op inkomen</t>
  </si>
  <si>
    <t>.overige overdrachten</t>
  </si>
  <si>
    <t>3. Bruto beschikbaar inkomen</t>
  </si>
  <si>
    <t>Vennootschappen</t>
  </si>
  <si>
    <t>.bruto-exploitatieoverschot</t>
  </si>
  <si>
    <t>Overheid</t>
  </si>
  <si>
    <t>.netto indirecte belastingen</t>
  </si>
  <si>
    <t>Buitenland</t>
  </si>
  <si>
    <t>1. Bruto beschikbaar inkomen</t>
  </si>
  <si>
    <t>Bruto nationaal inkomen</t>
  </si>
  <si>
    <t>C.4 Verrichtingen met het buitenland</t>
  </si>
  <si>
    <t>I. Lopende verrichtingen</t>
  </si>
  <si>
    <t>a. Bestedingen</t>
  </si>
  <si>
    <t>1. Invoer van goederen en diensten</t>
  </si>
  <si>
    <t>2. Beloning van werknemers</t>
  </si>
  <si>
    <t>3. Indirecte belastingen (op productie en invoer)</t>
  </si>
  <si>
    <t>4. Netto-inkomen uit vermogen (-)</t>
  </si>
  <si>
    <t>5. Overige netto-inkomensoverdrachten</t>
  </si>
  <si>
    <t>6. Sociale premies</t>
  </si>
  <si>
    <t>7. Sociale uitkeringen, exclusief overdrachten in natura</t>
  </si>
  <si>
    <t>8. Mutaties in voorzieningen pensioenverzekering</t>
  </si>
  <si>
    <t>b. Middelen</t>
  </si>
  <si>
    <t>1. Uitvoer van goederen en diensten</t>
  </si>
  <si>
    <t>4. Belastingen op inkomen en vermogen</t>
  </si>
  <si>
    <t>5. Sociale premies</t>
  </si>
  <si>
    <t>6. Sociale uitkeringen, exclusief overdrachten in natura</t>
  </si>
  <si>
    <t>c. Saldo van lopende verrichtingen</t>
  </si>
  <si>
    <t>II. Kapitaalverrichtingen</t>
  </si>
  <si>
    <t>1. Netto-kapitaaloverdrachten</t>
  </si>
  <si>
    <t>2. Saldo aan- en verkopen van niet-geproduceerde niet-financiële activa (-)</t>
  </si>
  <si>
    <t>III. Vorderingenoverschot (+) of tekort (-) van de nationale economie</t>
  </si>
  <si>
    <t>C.3 Rekening van de ondernemingen</t>
  </si>
  <si>
    <t>I. Lopende transacties</t>
  </si>
  <si>
    <t>a. Middelen</t>
  </si>
  <si>
    <t>1. Netto-exploitatieoverschot</t>
  </si>
  <si>
    <t>2. Sociale premies</t>
  </si>
  <si>
    <t>Werkelijke premies ten laste van de werkgevers</t>
  </si>
  <si>
    <t>Premies ten laste van de werknemers</t>
  </si>
  <si>
    <t>Toegerekende sociale premies</t>
  </si>
  <si>
    <t>3. Netto-inkomen uit vermogen</t>
  </si>
  <si>
    <t>4. Overige netto-inkomensoverdrachten</t>
  </si>
  <si>
    <t>b. Bestedingen</t>
  </si>
  <si>
    <t>1. Belastingen op inkomen en vermogen</t>
  </si>
  <si>
    <t>2. Sociale uitkeringen</t>
  </si>
  <si>
    <t>Particuliere sociale verzekering met fondsvorming</t>
  </si>
  <si>
    <t>Rechtstreekse uitkeringen sociale verzekering door werkgevers</t>
  </si>
  <si>
    <t>3. Mutaties in voorzieningen pensioenverzekering</t>
  </si>
  <si>
    <t>c. Nettobesparingen</t>
  </si>
  <si>
    <t>II. Kapitaaltransacties</t>
  </si>
  <si>
    <t>1. Bruto vaste kapitaalvorming</t>
  </si>
  <si>
    <t>2. Afschrijvingen (-)</t>
  </si>
  <si>
    <t>3. Saldo aan- en verkopen van niet-geproduceerde niet-financiële activa</t>
  </si>
  <si>
    <t>4. Voorraadverandering</t>
  </si>
  <si>
    <t>5. Saldo aan- en verkopen van kostbaarheden</t>
  </si>
  <si>
    <t>6. Te betalen kapitaaloverdrachten</t>
  </si>
  <si>
    <t>III. Vorderingenoverschot (+) of tekort (-)</t>
  </si>
  <si>
    <t>C.2 Reëel beschikbaar inkomen van de particulieren (1)</t>
  </si>
  <si>
    <t>Primair bruto-inkomen</t>
  </si>
  <si>
    <t>a. Beloning van werknemers, waarvan:</t>
  </si>
  <si>
    <t>Ondernemingen</t>
  </si>
  <si>
    <t>Grensarbeiders</t>
  </si>
  <si>
    <t>b. Bruto-exploitatieoverschot en gemengd inkomen</t>
  </si>
  <si>
    <t>Bruto-exploitatieoverschot van particulieren</t>
  </si>
  <si>
    <t>Gemengd inkomen</t>
  </si>
  <si>
    <t>c. Netto-inkomen uit vermogen, waarvan:</t>
  </si>
  <si>
    <t>Ontvangen rente</t>
  </si>
  <si>
    <t>Betaalde rente (-)</t>
  </si>
  <si>
    <t>Winstuitkeringen</t>
  </si>
  <si>
    <t>Secundaire inkomensverdeling</t>
  </si>
  <si>
    <t>a. Overdrachten aan particulieren, waarvan:</t>
  </si>
  <si>
    <t>Sociale uitkeringen</t>
  </si>
  <si>
    <t>b. Socialezekerheidspremies (-)</t>
  </si>
  <si>
    <t>Werkelijke sociale premies</t>
  </si>
  <si>
    <t>c. Belastingen op inkomen en vermogen (-)</t>
  </si>
  <si>
    <t>Bruto beschikbaar inkomen van de particulieren</t>
  </si>
  <si>
    <t>(1) Huishoudens (inbegrepen zelfstandigen) en izw's ten behoeve van huishoudens</t>
  </si>
  <si>
    <t>C.1 Rekening van de particulieren (1)</t>
  </si>
  <si>
    <t>2. Netto gemengd inkomen</t>
  </si>
  <si>
    <t>3. Beloning van werknemers</t>
  </si>
  <si>
    <t>Brutolonen</t>
  </si>
  <si>
    <t>Werkelijke sociale premies ten laste van werkgevers</t>
  </si>
  <si>
    <t>Toegerekende sociale premies ten laste van werkgevers</t>
  </si>
  <si>
    <t>4. Netto-inkomen uit vermogen</t>
  </si>
  <si>
    <t>5. Sociale uitkeringen</t>
  </si>
  <si>
    <t>6. Overige netto-inkomensoverdrachten</t>
  </si>
  <si>
    <t>7. Mutaties in voorzieningen pensioenverzekering</t>
  </si>
  <si>
    <t xml:space="preserve">2. Sociale premies, waarvan: </t>
  </si>
  <si>
    <t>3. Consumptieve bestedingen</t>
  </si>
  <si>
    <t>3. Vermogensheffingen</t>
  </si>
  <si>
    <t>4. Voorraadverandering en saldo aan- en verkopen van kostbaarheden</t>
  </si>
  <si>
    <t>5. Saldo aan- en verkopen van niet-geproduceerde niet-financiële activa</t>
  </si>
  <si>
    <t>6. Overige te betalen kapitaaloverdrachten</t>
  </si>
  <si>
    <t>B.4 Arbeidslastenverlaging voor de marktbedrijfstakken</t>
  </si>
  <si>
    <t>1.Patronale bijdrageverminderingen (ex ante)</t>
  </si>
  <si>
    <t>- Algemene verminderingen en diverse</t>
  </si>
  <si>
    <t>p.m. waarvan via faciale voet (a)</t>
  </si>
  <si>
    <t>- Loonsubsidies doelgroep federaal</t>
  </si>
  <si>
    <t>- Loonsubsidies doelgroep overgedragen aan de Gewesten (b)</t>
  </si>
  <si>
    <t xml:space="preserve">p.m. Niet inbegrepen "Gesubsidieerde contractuelen RSZ", "Huisbedienden", "Podiumkunstenaars", "Onthaalouders" </t>
  </si>
  <si>
    <t>2.Loonsubsidies andere dan doelgroepverminderingen (ex post)</t>
  </si>
  <si>
    <t>2a.via sociale zekerheid</t>
  </si>
  <si>
    <t>- Sociale maribel</t>
  </si>
  <si>
    <t>- Sociale maribel - alternatieve financiering</t>
  </si>
  <si>
    <t>- Activering van werkloosheidsuitkeringen</t>
  </si>
  <si>
    <t>- Dienstencheques</t>
  </si>
  <si>
    <t>- Gesubsidieerde contractuelen ziekenhuizen + Loonharmonisering + Einde loopbaan in RVT's + Andere (c)</t>
  </si>
  <si>
    <t>117</t>
  </si>
  <si>
    <t>2b.via federale fiscaliteit en federale uitgaven</t>
  </si>
  <si>
    <t>- Nacht- en ploegenwerksubsidie (d)</t>
  </si>
  <si>
    <t>- Overuren</t>
  </si>
  <si>
    <t>- Onderzoek en ontwikkeling (ondernemingen) (e)</t>
  </si>
  <si>
    <t>- Algemene subsidie</t>
  </si>
  <si>
    <t>- Sectorspecifieke subsidies (f)</t>
  </si>
  <si>
    <t>- Zorgpersoneelfonds (sociale maribel) + Andere (g)</t>
  </si>
  <si>
    <t>2c.via gewesten</t>
  </si>
  <si>
    <t>- Indienstneming oudere werklozen (Vlaams Gewest)</t>
  </si>
  <si>
    <t>- Prime à l'emploi (Waals Gewest)</t>
  </si>
  <si>
    <t>19</t>
  </si>
  <si>
    <t>- Beschutte werkplaatsen</t>
  </si>
  <si>
    <t>- Loonharmonisering + Einde loopbaan in RVT's" + Andere (h)</t>
  </si>
  <si>
    <t>0</t>
  </si>
  <si>
    <t>3.Niet-doorstorting persoonlijke bijdragen (i)</t>
  </si>
  <si>
    <t>p.m. Overgedragen aan de Gewesten</t>
  </si>
  <si>
    <t>Totaal ten gunste van werkgevers (1+2+3)(b)</t>
  </si>
  <si>
    <t>4.Persoonlijke bijdrageverminderingen</t>
  </si>
  <si>
    <t>- Werkbonus</t>
  </si>
  <si>
    <t>- Herstructureringen</t>
  </si>
  <si>
    <t>- Sporters</t>
  </si>
  <si>
    <t>- Gepensioneerden actief in de zorgsector</t>
  </si>
  <si>
    <t>(a) Verlagingen van de faciale voeten in 2016 en 2018 in het kader van de taxshift</t>
  </si>
  <si>
    <t>(b) Exclusief gesubsidieerde contractuelen, huisbedienden, podiumkunstenaars, onthaalouders.</t>
  </si>
  <si>
    <t>(c) Andere: Federale sociale akkoord m.b.t. 2021 en later + Covidsubsidie 'Vakantiegeld bedienden' + Zorgpersoneel andere dan sociale maribel' + Covidsubsidie 'aanmoedigingspremie 985 zorgsector' + Werkhervattingstoeslag langdurig zieken.</t>
  </si>
  <si>
    <t>(d) Inclusief de specifieke subsidies ten gunste van de bouwsector</t>
  </si>
  <si>
    <t>(e) 'Partnerships met universiteiten' en 'jonge innoverende ondernemingen'.</t>
  </si>
  <si>
    <t>(f) Maatregelen 'Koopvaardij', 'Baggeraars', 'Zeesleepvaart', 'Zeevisserij', 'Sportlui'.</t>
  </si>
  <si>
    <t>(g) Andere: Covidsubsidie 'consumptiecheques zorgsector' + Covidsubsidie 'eindejaarspremie horeca'+ Covidsubsidie 'hertewerkstelling'</t>
  </si>
  <si>
    <t>(h) Andere: Gewestelijke sociale akkoorden m.b.t. 2021 en later + Covidsubsidie 'aanmoedigingspremie 985 zorgsector'</t>
  </si>
  <si>
    <t>(i) Maatregelen 'Baggeraars' en 'Koopvaardij'.</t>
  </si>
  <si>
    <t>B.3 Loonmassa in de marktsector: evolutie en determinanten</t>
  </si>
  <si>
    <t>Groeivoeten, tenzij anders vermeld</t>
  </si>
  <si>
    <t>Loontrekkenden in de marktsector</t>
  </si>
  <si>
    <t>Loonkosten per werkelijke arbeidsuur</t>
  </si>
  <si>
    <t>p.m. idem, na aftrek van loonsubsidies (1)</t>
  </si>
  <si>
    <t>Loonkosten per persoon</t>
  </si>
  <si>
    <t>Brutoloon per werkelijk arbeidsuur</t>
  </si>
  <si>
    <t>Brutoloon per persoon</t>
  </si>
  <si>
    <t>Indexering</t>
  </si>
  <si>
    <t>Brutoloon per werkelijk arbeidsuur voor indexering</t>
  </si>
  <si>
    <t>Brutoloon per persoon voor indexering</t>
  </si>
  <si>
    <t>Werkgelegenheid loontrekkenden (in aantal uren)</t>
  </si>
  <si>
    <t>Werkgelegenheid loontrekkenden (in aantal personen)</t>
  </si>
  <si>
    <t>Loonmassa inclusief werkgeversbijdragen (2)</t>
  </si>
  <si>
    <t>Loonmassa exclusief werkgeversbijdragen</t>
  </si>
  <si>
    <t>Impliciete bijdragevoeten (in % van brutoloonmassa)</t>
  </si>
  <si>
    <t>Werkgeversbijdragen (sensu lato) (2)</t>
  </si>
  <si>
    <t>Werkgeversbijdragen (sensu stricto) (3)</t>
  </si>
  <si>
    <t>Werknemersbijdragen (4)</t>
  </si>
  <si>
    <t>Impliciete nettobijdragevoet (in % van brutoloonmassa) (5)</t>
  </si>
  <si>
    <t>Inflatie en indexering</t>
  </si>
  <si>
    <t>Inflatie: nationaal indexcijfer der consumptieprijzen</t>
  </si>
  <si>
    <t>Inflatie: gezondheidsindex</t>
  </si>
  <si>
    <t>Indexering lonen en wedden overheidssector</t>
  </si>
  <si>
    <t>Indexering sociale prestaties</t>
  </si>
  <si>
    <t>Marktsector (loontrekkenden en zelfstandigen)</t>
  </si>
  <si>
    <t>Toegevoegde waarde in volume</t>
  </si>
  <si>
    <t>Arbeidsvolume (in aantal uren)</t>
  </si>
  <si>
    <t>Productiviteit per werkelijke arbeidsuur</t>
  </si>
  <si>
    <t>(1) Volgens de methodologie van de nationale rekeningen, ESR 2010, moeten de loonsubsidies geregistreerd worden als een subsidie en niet als een rechtstreekse vermindering van de lasten op arbeid. Bij de definitie van de loonkosten worden zij dus niet in rekening gebracht. De loonsubsidies zijn van allerlei aard en worden door verschillende entiteiten van de overheid gefinancierd.</t>
  </si>
  <si>
    <t>(2) Inclusief fictieve, extra-legale en werkgeversbijdragen ontvangen door de federale overheid</t>
  </si>
  <si>
    <t>(3) Werkgeversbijdragen ontvangen door de sociale zekerheid, vóór aftrek van de doelgroepgerichte werkgeversbijdrageverminderingen</t>
  </si>
  <si>
    <t>(4) Exclusief vrijwillige werknemersbijdragen</t>
  </si>
  <si>
    <t>(5) Werkgeversbijdragen sensu lato verminderd met doelgroepgerichte bijdrageverminderingen en andere loonsubsidies.</t>
  </si>
  <si>
    <t>B.2 Situatie op de arbeidsmarkt - detail</t>
  </si>
  <si>
    <t>I. Totale bevolking (II+III)</t>
  </si>
  <si>
    <t>I.bis Bevolking op arbeidsleeftijd (15-64 jaar)</t>
  </si>
  <si>
    <t>II. Inactieve bevolking (concept FPB)</t>
  </si>
  <si>
    <t>waarvan met RVA-uitkering (1):</t>
  </si>
  <si>
    <t>- Vrijgestelden om sociale en familiale redenen of mantelzorg</t>
  </si>
  <si>
    <t>- Vrijgestelden om reden van studies</t>
  </si>
  <si>
    <t>- Volledige loopbaanonderbreking en tijdskrediet (2)</t>
  </si>
  <si>
    <t>20.1</t>
  </si>
  <si>
    <t>** Gewone loopbaanonderbreking (2)</t>
  </si>
  <si>
    <t>** Thematische verloven</t>
  </si>
  <si>
    <t>** Tijdskrediet</t>
  </si>
  <si>
    <t>- Werkloosheid met bedrijfstoeslag (niet werkzoekend)</t>
  </si>
  <si>
    <t>- Volledig werklozen in beroepsopleiding</t>
  </si>
  <si>
    <t>III. Beroepsbevolking (concept FPB) (IV+V+VI)</t>
  </si>
  <si>
    <t>IV. Binnenlandse werkgelegenheid</t>
  </si>
  <si>
    <t>- Deelt. IGU (3) + onvrijw. deelt. met uitkering</t>
  </si>
  <si>
    <t>28.1</t>
  </si>
  <si>
    <t>- Activering</t>
  </si>
  <si>
    <t>** Plaatselijke werkgelegenheidsagentschappen</t>
  </si>
  <si>
    <t>** Plan 'activa' (4)</t>
  </si>
  <si>
    <t>** Herintegratie oudere werklozen</t>
  </si>
  <si>
    <t>** Doorstromingsprogramma</t>
  </si>
  <si>
    <t>** Eerste werkervaring</t>
  </si>
  <si>
    <t>- Gedeeltelijke loopbaanonderbreking en tijdskrediet (2)</t>
  </si>
  <si>
    <t>31.8</t>
  </si>
  <si>
    <t>** Tijdskrediet (5)</t>
  </si>
  <si>
    <t>- Deelt. bruggepensioneerden</t>
  </si>
  <si>
    <t>- Volledig werklozen tewerkgesteld in beschutte werkplaats</t>
  </si>
  <si>
    <t>V. Grensarbeid (saldo)</t>
  </si>
  <si>
    <t>VI. Werkloosheid (concept FPB)</t>
  </si>
  <si>
    <t>(a) Niet-werkende werkzoekenden (6)</t>
  </si>
  <si>
    <t>waarvan: werkloosheid met bedrijfstoeslag</t>
  </si>
  <si>
    <t>(b) Oudere niet-werkzoekende UVW's (1)</t>
  </si>
  <si>
    <t>p.m. Uitkeringsgerechtigd na vrijwillig deeltijdse betrekking (1)</t>
  </si>
  <si>
    <t>p.m. Tijdelijke werkloosheid (1)(7) (budgettaire eenheden)</t>
  </si>
  <si>
    <t>p.m. UVW-WZ (1)(8) - jaarlijkse verandering</t>
  </si>
  <si>
    <t>p.m. Werkloosheid met bedrijfstoeslag / voltijds brugpensioen (totaal)</t>
  </si>
  <si>
    <t>p.m. Leefloon (of equivalent)</t>
  </si>
  <si>
    <t>(1) Stat Info definities (op basis van betalingen)</t>
  </si>
  <si>
    <t>(2) Exclusief Vlaams zorgkrediet</t>
  </si>
  <si>
    <t>(3) Deeltijdse werknemers met behoud van rechten die al dan niet een inkomensgarantieuitkering (IGU) genieten</t>
  </si>
  <si>
    <t>(4) Inclusief SINE, startbonus en stagebonus</t>
  </si>
  <si>
    <t>(5) Inclusief crisistijdskrediet</t>
  </si>
  <si>
    <t>(6) Exclusief PWA-werkgelegenheid</t>
  </si>
  <si>
    <t>(7) Inclusief crisisschorsing bedienden</t>
  </si>
  <si>
    <t>(8) Inclusief PWA-vrijgestelden en rechthebbenden op de beschermingsuitkering</t>
  </si>
  <si>
    <t>B.1 Situatie op de arbeidsmarkt</t>
  </si>
  <si>
    <t>I Totale bevolking (II+III)</t>
  </si>
  <si>
    <t>waarvan: werkloosheid met bedrijfstoeslag (niet werkzoekend)</t>
  </si>
  <si>
    <t>(a) Loon- en weddetrekkenden</t>
  </si>
  <si>
    <t>(b) Zelfstandigen</t>
  </si>
  <si>
    <t>(c) Overheidsadministratie</t>
  </si>
  <si>
    <t>(a) Niet-werkende werkzoekenden (1)</t>
  </si>
  <si>
    <t>(b) Oudere niet-werkzoekende UVW's (2)</t>
  </si>
  <si>
    <t>Werkloosheidsgraad (VI/III)</t>
  </si>
  <si>
    <t>Activiteitsgraad (III/I.bis)</t>
  </si>
  <si>
    <t>Werkgelegenheidsgraad (IV+V/I.bis)</t>
  </si>
  <si>
    <t>Pro memorie</t>
  </si>
  <si>
    <t>Werkloosheidsgraad (Eurostatstandaard)</t>
  </si>
  <si>
    <t>Werkgelegenheidsgraad (20-64 jaar; definitie EAK)</t>
  </si>
  <si>
    <t>(1) Exclusief PWA-werkgelegenheid</t>
  </si>
  <si>
    <t>(2) Stat Info definitie (op basis van betalingen)</t>
  </si>
  <si>
    <t>A.6 Potentieel bbp en output gap</t>
  </si>
  <si>
    <t>Output gap (in % van het potentieel bbp)</t>
  </si>
  <si>
    <t>Effectieve bbp-groei (in %)</t>
  </si>
  <si>
    <t>Potentiële bbp-groei" (in %)</t>
  </si>
  <si>
    <t>Bijdragen in procentpunt tot de potentiële bbp-groei</t>
  </si>
  <si>
    <t>Kapitaalvoorraad</t>
  </si>
  <si>
    <t>Totale factorproductiviteit</t>
  </si>
  <si>
    <t>Potentiële werkgelegenheid (in uren)</t>
  </si>
  <si>
    <t>A.5 Beschikbaar inkomen, besparingen en vorderingensaldo: ramingen tegen lopende prijzen</t>
  </si>
  <si>
    <t>1. Bruto binnenlands product tegen marktprijzen</t>
  </si>
  <si>
    <t>Saldo van de primaire inkomens van/naar het buitenland</t>
  </si>
  <si>
    <t>2. Bruto nationaal inkomen</t>
  </si>
  <si>
    <t>Verbruik van vaste activa</t>
  </si>
  <si>
    <t>3. Netto nationaal inkomen</t>
  </si>
  <si>
    <t>Saldo van de inkomensoverdrachten van/naar het buitenland</t>
  </si>
  <si>
    <t>4. Netto nationaal beschikbaar inkomen</t>
  </si>
  <si>
    <t>Nationale consumptie</t>
  </si>
  <si>
    <t>5. Netto nationale besparingen</t>
  </si>
  <si>
    <t>Investeringen in vaste activa</t>
  </si>
  <si>
    <t>Voorraadverandering en saldo aan- en verkopen van kostbaarheden</t>
  </si>
  <si>
    <t>Saldo van de kapitaaltransacties met het buitenland</t>
  </si>
  <si>
    <t>6. Vorderingensaldo van de totale economie</t>
  </si>
  <si>
    <t>A.4 Deflatoren van het bbp en de belangrijkste bestedingscategorieën</t>
  </si>
  <si>
    <t>Consumptieve bestedingen van de particulieren</t>
  </si>
  <si>
    <t>Consumptieve bestedingen van de overheid</t>
  </si>
  <si>
    <t>Bruto vaste kapitaalvorming</t>
  </si>
  <si>
    <t>a. Bedrijfsinvesteringen (1)</t>
  </si>
  <si>
    <t>b. Overheidsinvesteringen</t>
  </si>
  <si>
    <t>c. Investeringen in woongebouwen</t>
  </si>
  <si>
    <t>Totaal van de nationale bestedingen</t>
  </si>
  <si>
    <t>Uitvoer van goederen en diensten</t>
  </si>
  <si>
    <t>Invoer van goederen en diensten</t>
  </si>
  <si>
    <t>Ruilvoet</t>
  </si>
  <si>
    <t>Bruto binnenlands product</t>
  </si>
  <si>
    <t>Pro memorie:</t>
  </si>
  <si>
    <t>Deflator van de totale finale vraag</t>
  </si>
  <si>
    <t>Bijdrage van:</t>
  </si>
  <si>
    <t>(a) Kosten van binnenlandse oorsprong = (a1)+(a2)+(a3)</t>
  </si>
  <si>
    <t>(a1) Loonkosten per product</t>
  </si>
  <si>
    <t>(a2) Netto indirecte belastingen per product</t>
  </si>
  <si>
    <t>(a3) Winstmarges per product (2)</t>
  </si>
  <si>
    <t>(b) Invoerkosten</t>
  </si>
  <si>
    <t>(1) Inbegrepen zelfstandigen en izw's</t>
  </si>
  <si>
    <t>(2) Bruto-exploitatieoverschot van de nationale economie en gemengd inkomen van de zelfstandigen</t>
  </si>
  <si>
    <t>A.3 Bbp en belangrijkste bestedingscategorieën in volume</t>
  </si>
  <si>
    <t>Voorraadverandering en saldo aan- en verkopen van kostbaarheden (2)</t>
  </si>
  <si>
    <t>Netto-uitvoer (2)</t>
  </si>
  <si>
    <t>(2) Bijdrage tot de groei van het bbp</t>
  </si>
  <si>
    <t>A.2 Bbp en belangrijkste bestedingscategorieën tegen lopende prijzen</t>
  </si>
  <si>
    <t>A.1 Internationale omgeving en financiële indicatoren</t>
  </si>
  <si>
    <t>Groeivoeten - tenzij anders vermeld</t>
  </si>
  <si>
    <t>Volume buitenlandse afzetmarkten van België</t>
  </si>
  <si>
    <t>Bbp van de eurozone (in volume)</t>
  </si>
  <si>
    <t>Nominale effectieve wisselkoers voor België (1) (2)</t>
  </si>
  <si>
    <t>Wisselkoers van de euro in dollar</t>
  </si>
  <si>
    <t>(aantal dollars voor 100 euro) (2)</t>
  </si>
  <si>
    <t>Wereldhandelsprijzen</t>
  </si>
  <si>
    <t>Brent-olieprijs in dollar</t>
  </si>
  <si>
    <t>Wereldhandelsprijzen in dollar (3)</t>
  </si>
  <si>
    <t>Wereldhandelsprijzen in euro (3)</t>
  </si>
  <si>
    <t>Rentevoeten eurogebied (peil)</t>
  </si>
  <si>
    <t>Korte rente (Euribor, 3 maanden) (2)</t>
  </si>
  <si>
    <t>Lange rente (10 jaar) (2) (4)</t>
  </si>
  <si>
    <t>(1) Een positief (negatief) teken wijst op een appreciatie (depreciatie)</t>
  </si>
  <si>
    <t>(2) Toekomstige waarden: technische hypothese berekend op basis van termijnkoersen</t>
  </si>
  <si>
    <t>(3) Gewogen gemiddelde op basis van het aandeel van de handelspartners in de Belgische invoer</t>
  </si>
  <si>
    <t>(4) Gewogen gemiddelde voor de landen van het eurogebied</t>
  </si>
  <si>
    <t>Kerncijfers voor de Belgische economie</t>
  </si>
  <si>
    <t>Wijzigingspercentages in volume - tenzij anders vermeld</t>
  </si>
  <si>
    <t>Netto-uitvoer (bijdrage tot de groei van het bbp)</t>
  </si>
  <si>
    <t>Nationaal indexcijfer der consumptieprijzen</t>
  </si>
  <si>
    <t>Gezondheidsindex</t>
  </si>
  <si>
    <t>Reëel beschikbaar inkomen van de particulieren</t>
  </si>
  <si>
    <t>Spaarquote van de particulieren (in % van het beschikbaar inkomen)</t>
  </si>
  <si>
    <t>Binnenlandse werkgelegenheid (jaargemiddelde verandering, in duizendtallen)</t>
  </si>
  <si>
    <t>Werkgelegenheidsgraad (concept EU2020 (20-64 jaar; definitie EAK)) (%)</t>
  </si>
  <si>
    <t>Werkloosheidsgraad (Eurostatstandaard) (%)</t>
  </si>
  <si>
    <t>Saldo lopende rekening (betalingsbalans, in % van het bbp)</t>
  </si>
  <si>
    <t>Vorderingensaldo van de overheid (in % van het bbp)</t>
  </si>
  <si>
    <t>Overheidsschuld (in % van het bbp)</t>
  </si>
  <si>
    <t>Wisselkoers van de euro in dollar (aantal dollars voor 100 euro)</t>
  </si>
  <si>
    <t>Korte rente (Euribor, 3 maanden) (%)</t>
  </si>
  <si>
    <t>Lange rente (OLO, 10 jaar) (%)</t>
  </si>
  <si>
    <t>Economische vooruitzichten 2024-2029 -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</si>
</sst>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i/>
      <sz val="11"/>
      <color theme="1"/>
      <name val="Calibri"/>
      <family val="2"/>
    </font>
    <font>
      <b/>
      <i/>
      <sz val="11"/>
      <color theme="1"/>
      <name val="Calibri"/>
      <family val="2"/>
    </font>
    <font>
      <u/>
      <sz val="11"/>
      <color theme="10"/>
      <name val="Aptos Narrow"/>
      <family val="2"/>
      <scheme val="minor"/>
    </font>
  </fonts>
  <fills count="2">
    <fill>
      <patternFill patternType="none"/>
    </fill>
    <fill>
      <patternFill patternType="gray125"/>
    </fill>
  </fills>
  <borders count="3">
    <border>
      <left/>
      <right/>
      <top/>
      <bottom/>
      <diagonal/>
    </border>
    <border>
      <left/>
      <right/>
      <top style="medium">
        <color rgb="FFAAAAAA"/>
      </top>
      <bottom/>
      <diagonal/>
    </border>
    <border>
      <left/>
      <right/>
      <top/>
      <bottom style="medium">
        <color rgb="FFAAAAAA"/>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applyAlignment="1">
      <alignment wrapText="1"/>
    </xf>
    <xf numFmtId="0" fontId="3" fillId="0" borderId="0" xfId="0" applyFont="1" applyAlignment="1">
      <alignment wrapText="1"/>
    </xf>
    <xf numFmtId="0" fontId="2" fillId="0" borderId="1" xfId="0" applyFont="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wrapText="1"/>
    </xf>
    <xf numFmtId="0" fontId="3" fillId="0" borderId="0" xfId="0" applyFont="1" applyAlignment="1">
      <alignment horizontal="left" wrapText="1" indent="2"/>
    </xf>
    <xf numFmtId="164" fontId="3" fillId="0" borderId="0" xfId="0" applyNumberFormat="1" applyFont="1" applyAlignment="1">
      <alignment wrapText="1"/>
    </xf>
    <xf numFmtId="0" fontId="3" fillId="0" borderId="0" xfId="0" applyFont="1" applyAlignment="1">
      <alignment horizontal="left" wrapText="1" indent="4"/>
    </xf>
    <xf numFmtId="164" fontId="3" fillId="0" borderId="0" xfId="0" applyNumberFormat="1" applyFont="1"/>
    <xf numFmtId="0" fontId="2" fillId="0" borderId="1" xfId="0" applyFont="1" applyBorder="1" applyAlignment="1">
      <alignment wrapText="1"/>
    </xf>
    <xf numFmtId="0" fontId="2" fillId="0" borderId="0" xfId="0" applyFont="1" applyAlignment="1">
      <alignment wrapText="1"/>
    </xf>
    <xf numFmtId="0" fontId="3" fillId="0" borderId="0" xfId="0" applyFont="1" applyAlignment="1">
      <alignment horizontal="left" wrapText="1" indent="5"/>
    </xf>
    <xf numFmtId="0" fontId="3" fillId="0" borderId="0" xfId="0" applyFont="1" applyAlignment="1">
      <alignment horizontal="left" wrapText="1" indent="7"/>
    </xf>
    <xf numFmtId="0" fontId="3" fillId="0" borderId="0" xfId="0" applyFont="1" applyAlignment="1">
      <alignment horizontal="left" wrapText="1" indent="1"/>
    </xf>
    <xf numFmtId="0" fontId="2" fillId="0" borderId="0" xfId="0" applyFont="1" applyAlignment="1">
      <alignment horizontal="left" wrapText="1" indent="1"/>
    </xf>
    <xf numFmtId="0" fontId="3" fillId="0" borderId="0" xfId="0" applyFont="1" applyAlignment="1">
      <alignment horizontal="left" wrapText="1" indent="3"/>
    </xf>
    <xf numFmtId="164" fontId="2" fillId="0" borderId="1" xfId="0" applyNumberFormat="1" applyFont="1" applyBorder="1" applyAlignment="1">
      <alignment wrapText="1"/>
    </xf>
    <xf numFmtId="0" fontId="3" fillId="0" borderId="0" xfId="0" applyFont="1" applyAlignment="1">
      <alignment horizontal="left" wrapText="1" indent="6"/>
    </xf>
    <xf numFmtId="164" fontId="2" fillId="0" borderId="0" xfId="0" applyNumberFormat="1" applyFont="1" applyAlignment="1">
      <alignment wrapText="1"/>
    </xf>
    <xf numFmtId="0" fontId="5" fillId="0" borderId="0" xfId="0" applyFont="1" applyAlignment="1">
      <alignment horizontal="left" wrapText="1" indent="1"/>
    </xf>
    <xf numFmtId="0" fontId="4" fillId="0" borderId="0" xfId="0" applyFont="1" applyAlignment="1">
      <alignment horizontal="left" wrapText="1" indent="1"/>
    </xf>
    <xf numFmtId="0" fontId="5" fillId="0" borderId="1" xfId="0" applyFont="1" applyBorder="1" applyAlignment="1">
      <alignment horizontal="center" vertical="center" wrapText="1"/>
    </xf>
    <xf numFmtId="0" fontId="4" fillId="0" borderId="1" xfId="0" applyFont="1" applyBorder="1" applyAlignment="1">
      <alignment wrapText="1"/>
    </xf>
    <xf numFmtId="164" fontId="4" fillId="0" borderId="0" xfId="0" applyNumberFormat="1" applyFont="1" applyAlignment="1">
      <alignment wrapText="1"/>
    </xf>
    <xf numFmtId="0" fontId="1" fillId="0" borderId="0" xfId="0" applyFont="1"/>
    <xf numFmtId="0" fontId="6" fillId="0" borderId="0" xfId="1"/>
    <xf numFmtId="0" fontId="2" fillId="0" borderId="0" xfId="0" applyFont="1" applyAlignment="1">
      <alignment horizontal="left" vertical="center" wrapText="1"/>
    </xf>
    <xf numFmtId="0" fontId="4" fillId="0" borderId="2" xfId="0" applyFont="1" applyBorder="1" applyAlignment="1">
      <alignment wrapText="1"/>
    </xf>
    <xf numFmtId="0" fontId="3" fillId="0" borderId="1" xfId="0" applyFont="1" applyBorder="1" applyAlignment="1">
      <alignment wrapText="1"/>
    </xf>
    <xf numFmtId="164" fontId="3" fillId="0" borderId="1" xfId="0" applyNumberFormat="1" applyFont="1" applyBorder="1" applyAlignment="1">
      <alignment wrapText="1"/>
    </xf>
    <xf numFmtId="0" fontId="3" fillId="0" borderId="0" xfId="0" applyFont="1" applyAlignment="1">
      <alignment wrapText="1"/>
    </xf>
    <xf numFmtId="164" fontId="3" fillId="0" borderId="0" xfId="0" applyNumberFormat="1" applyFont="1" applyAlignment="1">
      <alignment wrapText="1"/>
    </xf>
    <xf numFmtId="0" fontId="2" fillId="0" borderId="2" xfId="0" applyFont="1" applyBorder="1" applyAlignment="1">
      <alignment horizontal="left" vertical="center" wrapText="1"/>
    </xf>
    <xf numFmtId="0" fontId="4" fillId="0" borderId="0" xfId="0" applyFont="1" applyAlignment="1">
      <alignment wrapText="1"/>
    </xf>
    <xf numFmtId="164" fontId="4" fillId="0" borderId="0" xfId="0" applyNumberFormat="1" applyFont="1" applyAlignment="1">
      <alignment wrapText="1"/>
    </xf>
    <xf numFmtId="0" fontId="4" fillId="0" borderId="1" xfId="0" applyFont="1" applyBorder="1" applyAlignment="1">
      <alignment wrapText="1"/>
    </xf>
    <xf numFmtId="164" fontId="4" fillId="0" borderId="1" xfId="0" applyNumberFormat="1" applyFont="1" applyBorder="1" applyAlignment="1">
      <alignment wrapText="1"/>
    </xf>
    <xf numFmtId="0" fontId="2" fillId="0" borderId="2" xfId="0" applyFont="1" applyBorder="1" applyAlignment="1">
      <alignment wrapText="1"/>
    </xf>
    <xf numFmtId="0" fontId="3" fillId="0" borderId="1" xfId="0" applyFont="1" applyBorder="1" applyAlignment="1">
      <alignment horizontal="left" wrapText="1" indent="1"/>
    </xf>
    <xf numFmtId="164" fontId="3" fillId="0" borderId="1" xfId="0" applyNumberFormat="1" applyFont="1" applyBorder="1" applyAlignment="1">
      <alignment horizontal="left"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EBAA-9431-473F-B969-41EB1A95564B}">
  <dimension ref="A1:B34"/>
  <sheetViews>
    <sheetView tabSelected="1" workbookViewId="0"/>
  </sheetViews>
  <sheetFormatPr defaultRowHeight="14.4" x14ac:dyDescent="0.3"/>
  <cols>
    <col min="1" max="1" width="4" bestFit="1" customWidth="1"/>
    <col min="2" max="2" width="84.33203125" bestFit="1" customWidth="1"/>
  </cols>
  <sheetData>
    <row r="1" spans="1:2" x14ac:dyDescent="0.3">
      <c r="B1" s="26" t="s">
        <v>540</v>
      </c>
    </row>
    <row r="2" spans="1:2" x14ac:dyDescent="0.3">
      <c r="A2" s="27" t="str">
        <f>HYPERLINK("#T01!A1", "T01")</f>
        <v>T01</v>
      </c>
      <c r="B2" s="27" t="str">
        <f>HYPERLINK("#T01!A1", "Kerncijfers voor de Belgische economie")</f>
        <v>Kerncijfers voor de Belgische economie</v>
      </c>
    </row>
    <row r="3" spans="1:2" x14ac:dyDescent="0.3">
      <c r="A3" s="27" t="str">
        <f>HYPERLINK("#T02!A1", "T02")</f>
        <v>T02</v>
      </c>
      <c r="B3" s="27" t="str">
        <f>HYPERLINK("#T02!A1", "A.1 Internationale omgeving en financiële indicatoren")</f>
        <v>A.1 Internationale omgeving en financiële indicatoren</v>
      </c>
    </row>
    <row r="4" spans="1:2" x14ac:dyDescent="0.3">
      <c r="A4" s="27" t="str">
        <f>HYPERLINK("#T03!A1", "T03")</f>
        <v>T03</v>
      </c>
      <c r="B4" s="27" t="str">
        <f>HYPERLINK("#T03!A1", "A.2 Bbp en belangrijkste bestedingscategorieën tegen lopende prijzen")</f>
        <v>A.2 Bbp en belangrijkste bestedingscategorieën tegen lopende prijzen</v>
      </c>
    </row>
    <row r="5" spans="1:2" x14ac:dyDescent="0.3">
      <c r="A5" s="27" t="str">
        <f>HYPERLINK("#T04!A1", "T04")</f>
        <v>T04</v>
      </c>
      <c r="B5" s="27" t="str">
        <f>HYPERLINK("#T04!A1", "A.3 Bbp en belangrijkste bestedingscategorieën in volume")</f>
        <v>A.3 Bbp en belangrijkste bestedingscategorieën in volume</v>
      </c>
    </row>
    <row r="6" spans="1:2" x14ac:dyDescent="0.3">
      <c r="A6" s="27" t="str">
        <f>HYPERLINK("#T05!A1", "T05")</f>
        <v>T05</v>
      </c>
      <c r="B6" s="27" t="str">
        <f>HYPERLINK("#T05!A1", "A.4 Deflatoren van het bbp en de belangrijkste bestedingscategorieën")</f>
        <v>A.4 Deflatoren van het bbp en de belangrijkste bestedingscategorieën</v>
      </c>
    </row>
    <row r="7" spans="1:2" x14ac:dyDescent="0.3">
      <c r="A7" s="27" t="str">
        <f>HYPERLINK("#T06!A1", "T06")</f>
        <v>T06</v>
      </c>
      <c r="B7" s="27" t="str">
        <f>HYPERLINK("#T06!A1", "A.5 Beschikbaar inkomen besparingen en vorderingensaldo: ramingen tegen lopende prijzen")</f>
        <v>A.5 Beschikbaar inkomen besparingen en vorderingensaldo: ramingen tegen lopende prijzen</v>
      </c>
    </row>
    <row r="8" spans="1:2" x14ac:dyDescent="0.3">
      <c r="A8" s="27" t="str">
        <f>HYPERLINK("#T07!A1", "T07")</f>
        <v>T07</v>
      </c>
      <c r="B8" s="27" t="str">
        <f>HYPERLINK("#T07!A1", "A.6 Potentieel bbp en output gap")</f>
        <v>A.6 Potentieel bbp en output gap</v>
      </c>
    </row>
    <row r="9" spans="1:2" x14ac:dyDescent="0.3">
      <c r="A9" s="27" t="str">
        <f>HYPERLINK("#T08!A1", "T08")</f>
        <v>T08</v>
      </c>
      <c r="B9" s="27" t="str">
        <f>HYPERLINK("#T08!A1", "B.1 Situatie op de arbeidsmarkt")</f>
        <v>B.1 Situatie op de arbeidsmarkt</v>
      </c>
    </row>
    <row r="10" spans="1:2" x14ac:dyDescent="0.3">
      <c r="A10" s="27" t="str">
        <f>HYPERLINK("#T09!A1", "T09")</f>
        <v>T09</v>
      </c>
      <c r="B10" s="27" t="str">
        <f>HYPERLINK("#T09!A1", "B.2 Situatie op de arbeidsmarkt - detail")</f>
        <v>B.2 Situatie op de arbeidsmarkt - detail</v>
      </c>
    </row>
    <row r="11" spans="1:2" x14ac:dyDescent="0.3">
      <c r="A11" s="27" t="str">
        <f>HYPERLINK("#T10!A1", "T10")</f>
        <v>T10</v>
      </c>
      <c r="B11" s="27" t="str">
        <f>HYPERLINK("#T10!A1", "B.3 Loonmassa in de marktsector: evolutie en determinanten")</f>
        <v>B.3 Loonmassa in de marktsector: evolutie en determinanten</v>
      </c>
    </row>
    <row r="12" spans="1:2" x14ac:dyDescent="0.3">
      <c r="A12" s="27" t="str">
        <f>HYPERLINK("#T11!A1", "T11")</f>
        <v>T11</v>
      </c>
      <c r="B12" s="27" t="str">
        <f>HYPERLINK("#T11!A1", "B.4 Arbeidslastenverlaging voor de marktbedrijfstakken")</f>
        <v>B.4 Arbeidslastenverlaging voor de marktbedrijfstakken</v>
      </c>
    </row>
    <row r="13" spans="1:2" x14ac:dyDescent="0.3">
      <c r="A13" s="27" t="str">
        <f>HYPERLINK("#T12!A1", "T12")</f>
        <v>T12</v>
      </c>
      <c r="B13" s="27" t="str">
        <f>HYPERLINK("#T12!A1", "C.1 Rekening van de particulieren ")</f>
        <v xml:space="preserve">C.1 Rekening van de particulieren </v>
      </c>
    </row>
    <row r="14" spans="1:2" x14ac:dyDescent="0.3">
      <c r="A14" s="27" t="str">
        <f>HYPERLINK("#T13!A1", "T13")</f>
        <v>T13</v>
      </c>
      <c r="B14" s="27" t="str">
        <f>HYPERLINK("#T13!A1", "C.2 Reëel beschikbaar inkomen van de particulieren ")</f>
        <v xml:space="preserve">C.2 Reëel beschikbaar inkomen van de particulieren </v>
      </c>
    </row>
    <row r="15" spans="1:2" x14ac:dyDescent="0.3">
      <c r="A15" s="27" t="str">
        <f>HYPERLINK("#T14!A1", "T14")</f>
        <v>T14</v>
      </c>
      <c r="B15" s="27" t="str">
        <f>HYPERLINK("#T14!A1", "C.3 Rekening van de ondernemingen")</f>
        <v>C.3 Rekening van de ondernemingen</v>
      </c>
    </row>
    <row r="16" spans="1:2" x14ac:dyDescent="0.3">
      <c r="A16" s="27" t="str">
        <f>HYPERLINK("#T15!A1", "T15")</f>
        <v>T15</v>
      </c>
      <c r="B16" s="27" t="str">
        <f>HYPERLINK("#T15!A1", "C.4 Verrichtingen met het buitenland")</f>
        <v>C.4 Verrichtingen met het buitenland</v>
      </c>
    </row>
    <row r="17" spans="1:2" x14ac:dyDescent="0.3">
      <c r="A17" s="27" t="str">
        <f>HYPERLINK("#T16!A1", "T16")</f>
        <v>T16</v>
      </c>
      <c r="B17" s="27" t="str">
        <f>HYPERLINK("#T16!A1", "C.5 Verdeling van het nationaal inkomen")</f>
        <v>C.5 Verdeling van het nationaal inkomen</v>
      </c>
    </row>
    <row r="18" spans="1:2" x14ac:dyDescent="0.3">
      <c r="A18" s="27" t="str">
        <f>HYPERLINK("#T17!A1", "T17")</f>
        <v>T17</v>
      </c>
      <c r="B18" s="27" t="str">
        <f>HYPERLINK("#T17!A1", "C.6 Evenwicht tussen besparingen en investeringen")</f>
        <v>C.6 Evenwicht tussen besparingen en investeringen</v>
      </c>
    </row>
    <row r="19" spans="1:2" x14ac:dyDescent="0.3">
      <c r="A19" s="27" t="str">
        <f>HYPERLINK("#T18!A1", "T18")</f>
        <v>T18</v>
      </c>
      <c r="B19" s="27" t="str">
        <f>HYPERLINK("#T18!A1", "D.1 Rekening van de overheid")</f>
        <v>D.1 Rekening van de overheid</v>
      </c>
    </row>
    <row r="20" spans="1:2" x14ac:dyDescent="0.3">
      <c r="A20" s="27" t="str">
        <f>HYPERLINK("#T19!A1", "T19")</f>
        <v>T19</v>
      </c>
      <c r="B20" s="27" t="str">
        <f>HYPERLINK("#T19!A1", "D.1.bis Rekening van de overheid")</f>
        <v>D.1.bis Rekening van de overheid</v>
      </c>
    </row>
    <row r="21" spans="1:2" x14ac:dyDescent="0.3">
      <c r="A21" s="27" t="str">
        <f>HYPERLINK("#T20!A1", "T20")</f>
        <v>T20</v>
      </c>
      <c r="B21" s="27" t="str">
        <f>HYPERLINK("#T20!A1", "D.2 Rekening van de federale overheid")</f>
        <v>D.2 Rekening van de federale overheid</v>
      </c>
    </row>
    <row r="22" spans="1:2" x14ac:dyDescent="0.3">
      <c r="A22" s="27" t="str">
        <f>HYPERLINK("#T21!A1", "T21")</f>
        <v>T21</v>
      </c>
      <c r="B22" s="27" t="str">
        <f>HYPERLINK("#T21!A1", "D.3 Rekening van de gemeenschappen en gewesten")</f>
        <v>D.3 Rekening van de gemeenschappen en gewesten</v>
      </c>
    </row>
    <row r="23" spans="1:2" x14ac:dyDescent="0.3">
      <c r="A23" s="27" t="str">
        <f>HYPERLINK("#T22!A1", "T22")</f>
        <v>T22</v>
      </c>
      <c r="B23" s="27" t="str">
        <f>HYPERLINK("#T22!A1", "D.4 Vorderingensaldi van de gefedereerde entiteiten")</f>
        <v>D.4 Vorderingensaldi van de gefedereerde entiteiten</v>
      </c>
    </row>
    <row r="24" spans="1:2" x14ac:dyDescent="0.3">
      <c r="A24" s="27" t="str">
        <f>HYPERLINK("#T23!A1", "T23")</f>
        <v>T23</v>
      </c>
      <c r="B24" s="27" t="str">
        <f>HYPERLINK("#T23!A1", "D.5 Rekening van de lagere overheid")</f>
        <v>D.5 Rekening van de lagere overheid</v>
      </c>
    </row>
    <row r="25" spans="1:2" x14ac:dyDescent="0.3">
      <c r="A25" s="27" t="str">
        <f>HYPERLINK("#T24!A1", "T24")</f>
        <v>T24</v>
      </c>
      <c r="B25" s="27" t="str">
        <f>HYPERLINK("#T24!A1", "D.6 Rekening van de wettelijke-sociale-verzekeringsinstellingen")</f>
        <v>D.6 Rekening van de wettelijke-sociale-verzekeringsinstellingen</v>
      </c>
    </row>
    <row r="26" spans="1:2" x14ac:dyDescent="0.3">
      <c r="A26" s="27" t="str">
        <f>HYPERLINK("#T25!A1", "T25")</f>
        <v>T25</v>
      </c>
      <c r="B26" s="27" t="str">
        <f>HYPERLINK("#T25!A1", "D.7 Uitsplitsing van de betaalde sociale uitkeringen")</f>
        <v>D.7 Uitsplitsing van de betaalde sociale uitkeringen</v>
      </c>
    </row>
    <row r="27" spans="1:2" x14ac:dyDescent="0.3">
      <c r="A27" s="27" t="str">
        <f>HYPERLINK("#T26!A1", "T26")</f>
        <v>T26</v>
      </c>
      <c r="B27" s="27" t="str">
        <f>HYPERLINK("#T26!A1", "E.1 Bruto toegevoegde waarde in volume")</f>
        <v>E.1 Bruto toegevoegde waarde in volume</v>
      </c>
    </row>
    <row r="28" spans="1:2" x14ac:dyDescent="0.3">
      <c r="A28" s="27" t="str">
        <f>HYPERLINK("#T27!A1", "T27")</f>
        <v>T27</v>
      </c>
      <c r="B28" s="27" t="str">
        <f>HYPERLINK("#T27!A1", "E.2 Structuur van de bruto toegevoegde waarde tegen lopende prijzen")</f>
        <v>E.2 Structuur van de bruto toegevoegde waarde tegen lopende prijzen</v>
      </c>
    </row>
    <row r="29" spans="1:2" x14ac:dyDescent="0.3">
      <c r="A29" s="27" t="str">
        <f>HYPERLINK("#T28!A1", "T28")</f>
        <v>T28</v>
      </c>
      <c r="B29" s="27" t="str">
        <f>HYPERLINK("#T28!A1", "E.3 Investeringen in volume")</f>
        <v>E.3 Investeringen in volume</v>
      </c>
    </row>
    <row r="30" spans="1:2" x14ac:dyDescent="0.3">
      <c r="A30" s="27" t="str">
        <f>HYPERLINK("#T29!A1", "T29")</f>
        <v>T29</v>
      </c>
      <c r="B30" s="27" t="str">
        <f>HYPERLINK("#T29!A1", "E.4 Binnenlandse werkgelegenheid")</f>
        <v>E.4 Binnenlandse werkgelegenheid</v>
      </c>
    </row>
    <row r="31" spans="1:2" x14ac:dyDescent="0.3">
      <c r="A31" s="27" t="str">
        <f>HYPERLINK("#T30!A1", "T30")</f>
        <v>T30</v>
      </c>
      <c r="B31" s="27" t="str">
        <f>HYPERLINK("#T30!A1", "E.5 Arbeidsproductiviteit per uur in de marktbedrijfstakken")</f>
        <v>E.5 Arbeidsproductiviteit per uur in de marktbedrijfstakken</v>
      </c>
    </row>
    <row r="32" spans="1:2" x14ac:dyDescent="0.3">
      <c r="A32" s="27" t="str">
        <f>HYPERLINK("#T31!A1", "T31")</f>
        <v>T31</v>
      </c>
      <c r="B32" s="27" t="str">
        <f>HYPERLINK("#T31!A1", "E.6 Nominale arbeidskosten per hoofd in de marktbedrijfstakken")</f>
        <v>E.6 Nominale arbeidskosten per hoofd in de marktbedrijfstakken</v>
      </c>
    </row>
    <row r="33" spans="1:2" x14ac:dyDescent="0.3">
      <c r="A33" s="27" t="str">
        <f>HYPERLINK("#T32!A1", "T32")</f>
        <v>T32</v>
      </c>
      <c r="B33" s="27" t="str">
        <f>HYPERLINK("#T32!A1", "F.1 Energiebalans")</f>
        <v>F.1 Energiebalans</v>
      </c>
    </row>
    <row r="34" spans="1:2" x14ac:dyDescent="0.3">
      <c r="A34" s="27" t="str">
        <f>HYPERLINK("#T33!A1", "T33")</f>
        <v>T33</v>
      </c>
      <c r="B34" s="27" t="str">
        <f>HYPERLINK("#T33!A1", "F.2 Broeikasgasemissies")</f>
        <v>F.2 Broeikasgasemissies</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4D045-EF03-473B-B213-D1899309C734}">
  <dimension ref="A1:AI5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5546875" style="1" bestFit="1" customWidth="1"/>
    <col min="36" max="16384" width="9.109375" style="1"/>
  </cols>
  <sheetData>
    <row r="1" spans="1:35" ht="15" customHeight="1" x14ac:dyDescent="0.3">
      <c r="A1" s="28" t="s">
        <v>394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395</v>
      </c>
      <c r="B4" s="6">
        <v>10156.5</v>
      </c>
      <c r="C4" s="6">
        <v>10181.200000000001</v>
      </c>
      <c r="D4" s="6">
        <v>10203</v>
      </c>
      <c r="E4" s="6">
        <v>10226.4</v>
      </c>
      <c r="F4" s="6">
        <v>10251.200000000001</v>
      </c>
      <c r="G4" s="6">
        <v>10286.6</v>
      </c>
      <c r="H4" s="6">
        <v>10332.799999999999</v>
      </c>
      <c r="I4" s="6">
        <v>10376.1</v>
      </c>
      <c r="J4" s="6">
        <v>10421.1</v>
      </c>
      <c r="K4" s="6">
        <v>10478.6</v>
      </c>
      <c r="L4" s="6">
        <v>10548</v>
      </c>
      <c r="M4" s="6">
        <v>10624.8</v>
      </c>
      <c r="N4" s="6">
        <v>10709.1</v>
      </c>
      <c r="O4" s="6">
        <v>10796.5</v>
      </c>
      <c r="P4" s="6">
        <v>10895.6</v>
      </c>
      <c r="Q4" s="6">
        <v>10993.6</v>
      </c>
      <c r="R4" s="6">
        <v>11067.8</v>
      </c>
      <c r="S4" s="6">
        <v>11125</v>
      </c>
      <c r="T4" s="6">
        <v>11179.8</v>
      </c>
      <c r="U4" s="6">
        <v>11238.5</v>
      </c>
      <c r="V4" s="6">
        <v>11295</v>
      </c>
      <c r="W4" s="6">
        <v>11349.1</v>
      </c>
      <c r="X4" s="6">
        <v>11403.7</v>
      </c>
      <c r="Y4" s="6">
        <v>11462</v>
      </c>
      <c r="Z4" s="6">
        <v>11506.9</v>
      </c>
      <c r="AA4" s="6">
        <v>11552.6</v>
      </c>
      <c r="AB4" s="6">
        <v>11640.8</v>
      </c>
      <c r="AC4" s="6">
        <v>11727.5</v>
      </c>
      <c r="AD4" s="6">
        <v>11782.2</v>
      </c>
      <c r="AE4" s="6">
        <v>11819.5</v>
      </c>
      <c r="AF4" s="6">
        <v>11852.9</v>
      </c>
      <c r="AG4" s="6">
        <v>11893.9</v>
      </c>
      <c r="AH4" s="6">
        <v>11933.2</v>
      </c>
      <c r="AI4" s="6">
        <v>11971.2</v>
      </c>
    </row>
    <row r="5" spans="1:35" x14ac:dyDescent="0.3">
      <c r="A5" s="3" t="s">
        <v>396</v>
      </c>
      <c r="B5" s="8">
        <v>6703.1</v>
      </c>
      <c r="C5" s="8">
        <v>6706.1</v>
      </c>
      <c r="D5" s="8">
        <v>6708.7</v>
      </c>
      <c r="E5" s="8">
        <v>6715.1</v>
      </c>
      <c r="F5" s="8">
        <v>6723.9</v>
      </c>
      <c r="G5" s="8">
        <v>6743.3</v>
      </c>
      <c r="H5" s="8">
        <v>6774.4</v>
      </c>
      <c r="I5" s="8">
        <v>6804.8</v>
      </c>
      <c r="J5" s="8">
        <v>6835.2</v>
      </c>
      <c r="K5" s="8">
        <v>6878.9</v>
      </c>
      <c r="L5" s="8">
        <v>6941.5</v>
      </c>
      <c r="M5" s="8">
        <v>7010.6</v>
      </c>
      <c r="N5" s="8">
        <v>7072.9</v>
      </c>
      <c r="O5" s="8">
        <v>7124.5</v>
      </c>
      <c r="P5" s="8">
        <v>7179.7</v>
      </c>
      <c r="Q5" s="8">
        <v>7225</v>
      </c>
      <c r="R5" s="8">
        <v>7246.9</v>
      </c>
      <c r="S5" s="8">
        <v>7259</v>
      </c>
      <c r="T5" s="8">
        <v>7268.2</v>
      </c>
      <c r="U5" s="8">
        <v>7283.8</v>
      </c>
      <c r="V5" s="8">
        <v>7300.1</v>
      </c>
      <c r="W5" s="8">
        <v>7312.3</v>
      </c>
      <c r="X5" s="8">
        <v>7325.4</v>
      </c>
      <c r="Y5" s="8">
        <v>7342.7</v>
      </c>
      <c r="Z5" s="8">
        <v>7358</v>
      </c>
      <c r="AA5" s="8">
        <v>7376.4</v>
      </c>
      <c r="AB5" s="8">
        <v>7422.2</v>
      </c>
      <c r="AC5" s="8">
        <v>7467.6</v>
      </c>
      <c r="AD5" s="8">
        <v>7486.4</v>
      </c>
      <c r="AE5" s="8">
        <v>7492.1</v>
      </c>
      <c r="AF5" s="8">
        <v>7493.8</v>
      </c>
      <c r="AG5" s="8">
        <v>7496.9</v>
      </c>
      <c r="AH5" s="8">
        <v>7495.7</v>
      </c>
      <c r="AI5" s="8">
        <v>7489.5</v>
      </c>
    </row>
    <row r="6" spans="1:35" x14ac:dyDescent="0.3">
      <c r="A6" s="12" t="s">
        <v>397</v>
      </c>
      <c r="B6" s="8">
        <v>5547.4</v>
      </c>
      <c r="C6" s="8">
        <v>5545.9</v>
      </c>
      <c r="D6" s="8">
        <v>5518.3</v>
      </c>
      <c r="E6" s="8">
        <v>5510.8</v>
      </c>
      <c r="F6" s="8">
        <v>5478.6</v>
      </c>
      <c r="G6" s="8">
        <v>5450.5</v>
      </c>
      <c r="H6" s="8">
        <v>5446.4</v>
      </c>
      <c r="I6" s="8">
        <v>5451.3</v>
      </c>
      <c r="J6" s="8">
        <v>5427.1</v>
      </c>
      <c r="K6" s="8">
        <v>5422.7</v>
      </c>
      <c r="L6" s="8">
        <v>5456.3</v>
      </c>
      <c r="M6" s="8">
        <v>5521.2</v>
      </c>
      <c r="N6" s="8">
        <v>5559.4</v>
      </c>
      <c r="O6" s="8">
        <v>5608.4</v>
      </c>
      <c r="P6" s="8">
        <v>5668.8</v>
      </c>
      <c r="Q6" s="8">
        <v>5732.4</v>
      </c>
      <c r="R6" s="8">
        <v>5778.6</v>
      </c>
      <c r="S6" s="8">
        <v>5831.7</v>
      </c>
      <c r="T6" s="8">
        <v>5866.2</v>
      </c>
      <c r="U6" s="8">
        <v>5912.7</v>
      </c>
      <c r="V6" s="8">
        <v>5942.6</v>
      </c>
      <c r="W6" s="8">
        <v>5961.5</v>
      </c>
      <c r="X6" s="8">
        <v>5987.3</v>
      </c>
      <c r="Y6" s="8">
        <v>5995.9</v>
      </c>
      <c r="Z6" s="8">
        <v>6028.1</v>
      </c>
      <c r="AA6" s="8">
        <v>6013.1</v>
      </c>
      <c r="AB6" s="8">
        <v>6008.4</v>
      </c>
      <c r="AC6" s="8">
        <v>6019</v>
      </c>
      <c r="AD6" s="8">
        <v>6008.4</v>
      </c>
      <c r="AE6" s="8">
        <v>6000.3</v>
      </c>
      <c r="AF6" s="8">
        <v>5990.2</v>
      </c>
      <c r="AG6" s="8">
        <v>6003.6</v>
      </c>
      <c r="AH6" s="8">
        <v>6016.5</v>
      </c>
      <c r="AI6" s="8">
        <v>6029.9</v>
      </c>
    </row>
    <row r="7" spans="1:35" x14ac:dyDescent="0.3">
      <c r="A7" s="2" t="s">
        <v>398</v>
      </c>
      <c r="B7" s="8">
        <v>183.4</v>
      </c>
      <c r="C7" s="8">
        <v>179.8</v>
      </c>
      <c r="D7" s="8">
        <v>173.9</v>
      </c>
      <c r="E7" s="8">
        <v>173</v>
      </c>
      <c r="F7" s="8">
        <v>174.2</v>
      </c>
      <c r="G7" s="8">
        <v>171.9</v>
      </c>
      <c r="H7" s="8">
        <v>170.1</v>
      </c>
      <c r="I7" s="8">
        <v>171.6</v>
      </c>
      <c r="J7" s="8">
        <v>176.1</v>
      </c>
      <c r="K7" s="8">
        <v>180.4</v>
      </c>
      <c r="L7" s="8">
        <v>186.5</v>
      </c>
      <c r="M7" s="8">
        <v>191.1</v>
      </c>
      <c r="N7" s="8">
        <v>189.8</v>
      </c>
      <c r="O7" s="8">
        <v>189.9</v>
      </c>
      <c r="P7" s="8">
        <v>192.5</v>
      </c>
      <c r="Q7" s="8">
        <v>188.2</v>
      </c>
      <c r="R7" s="8">
        <v>182.6</v>
      </c>
      <c r="S7" s="8">
        <v>179.9</v>
      </c>
      <c r="T7" s="8">
        <v>176.7</v>
      </c>
      <c r="U7" s="8">
        <v>163.5</v>
      </c>
      <c r="V7" s="8">
        <v>149.1</v>
      </c>
      <c r="W7" s="8">
        <v>136.80000000000001</v>
      </c>
      <c r="X7" s="8">
        <v>125.7</v>
      </c>
      <c r="Y7" s="8">
        <v>108.1</v>
      </c>
      <c r="Z7" s="8">
        <v>87.9</v>
      </c>
      <c r="AA7" s="8">
        <v>75.7</v>
      </c>
      <c r="AB7" s="8">
        <v>66.400000000000006</v>
      </c>
      <c r="AC7" s="8">
        <v>59.6</v>
      </c>
      <c r="AD7" s="8">
        <v>57.4</v>
      </c>
      <c r="AE7" s="8">
        <v>56.6</v>
      </c>
      <c r="AF7" s="8">
        <v>56.2</v>
      </c>
      <c r="AG7" s="8">
        <v>55.5</v>
      </c>
      <c r="AH7" s="8">
        <v>55.2</v>
      </c>
      <c r="AI7" s="8">
        <v>54.8</v>
      </c>
    </row>
    <row r="8" spans="1:35" x14ac:dyDescent="0.3">
      <c r="A8" s="15" t="s">
        <v>399</v>
      </c>
      <c r="B8" s="8">
        <v>5.9</v>
      </c>
      <c r="C8" s="8">
        <v>7.3</v>
      </c>
      <c r="D8" s="8">
        <v>8.3000000000000007</v>
      </c>
      <c r="E8" s="8">
        <v>9</v>
      </c>
      <c r="F8" s="8">
        <v>9.4</v>
      </c>
      <c r="G8" s="8">
        <v>9.1999999999999993</v>
      </c>
      <c r="H8" s="8">
        <v>8</v>
      </c>
      <c r="I8" s="8">
        <v>6.7</v>
      </c>
      <c r="J8" s="8">
        <v>5.8</v>
      </c>
      <c r="K8" s="8">
        <v>7</v>
      </c>
      <c r="L8" s="8">
        <v>9.1999999999999993</v>
      </c>
      <c r="M8" s="8">
        <v>10.8</v>
      </c>
      <c r="N8" s="8">
        <v>11.1</v>
      </c>
      <c r="O8" s="8">
        <v>10.7</v>
      </c>
      <c r="P8" s="8">
        <v>9.9</v>
      </c>
      <c r="Q8" s="8">
        <v>9</v>
      </c>
      <c r="R8" s="8">
        <v>8.3000000000000007</v>
      </c>
      <c r="S8" s="8">
        <v>7.6</v>
      </c>
      <c r="T8" s="8">
        <v>6.9</v>
      </c>
      <c r="U8" s="8">
        <v>2</v>
      </c>
      <c r="V8" s="8">
        <v>0.7</v>
      </c>
      <c r="W8" s="8">
        <v>0.8</v>
      </c>
      <c r="X8" s="8">
        <v>0.8</v>
      </c>
      <c r="Y8" s="8">
        <v>0.8</v>
      </c>
      <c r="Z8" s="8">
        <v>0.6</v>
      </c>
      <c r="AA8" s="8">
        <v>0.4</v>
      </c>
      <c r="AB8" s="8">
        <v>0.4</v>
      </c>
      <c r="AC8" s="8">
        <v>0.3</v>
      </c>
      <c r="AD8" s="8">
        <v>0.3</v>
      </c>
      <c r="AE8" s="8">
        <v>0.3</v>
      </c>
      <c r="AF8" s="8">
        <v>0.3</v>
      </c>
      <c r="AG8" s="8">
        <v>0.3</v>
      </c>
      <c r="AH8" s="8">
        <v>0.3</v>
      </c>
      <c r="AI8" s="8">
        <v>0.3</v>
      </c>
    </row>
    <row r="9" spans="1:35" x14ac:dyDescent="0.3">
      <c r="A9" s="15" t="s">
        <v>400</v>
      </c>
      <c r="B9" s="8">
        <v>10.5</v>
      </c>
      <c r="C9" s="8">
        <v>11.1</v>
      </c>
      <c r="D9" s="8">
        <v>10.199999999999999</v>
      </c>
      <c r="E9" s="8">
        <v>10.3</v>
      </c>
      <c r="F9" s="8">
        <v>12.9</v>
      </c>
      <c r="G9" s="8">
        <v>12.7</v>
      </c>
      <c r="H9" s="8">
        <v>14.4</v>
      </c>
      <c r="I9" s="8">
        <v>15.4</v>
      </c>
      <c r="J9" s="8">
        <v>16.7</v>
      </c>
      <c r="K9" s="8">
        <v>19.2</v>
      </c>
      <c r="L9" s="8">
        <v>20.2</v>
      </c>
      <c r="M9" s="8">
        <v>21.4</v>
      </c>
      <c r="N9" s="8">
        <v>20.8</v>
      </c>
      <c r="O9" s="8">
        <v>20.3</v>
      </c>
      <c r="P9" s="8">
        <v>21.6</v>
      </c>
      <c r="Q9" s="8">
        <v>21.6</v>
      </c>
      <c r="R9" s="8">
        <v>22.1</v>
      </c>
      <c r="S9" s="8">
        <v>23.4</v>
      </c>
      <c r="T9" s="8">
        <v>24.8</v>
      </c>
      <c r="U9" s="8">
        <v>23.9</v>
      </c>
      <c r="V9" s="8">
        <v>21.3</v>
      </c>
      <c r="W9" s="8">
        <v>21.8</v>
      </c>
      <c r="X9" s="8">
        <v>20.8</v>
      </c>
      <c r="Y9" s="8">
        <v>19.2</v>
      </c>
      <c r="Z9" s="8">
        <v>16.7</v>
      </c>
      <c r="AA9" s="8">
        <v>15.6</v>
      </c>
      <c r="AB9" s="8">
        <v>14.9</v>
      </c>
      <c r="AC9" s="8">
        <v>14.8</v>
      </c>
      <c r="AD9" s="8">
        <v>15</v>
      </c>
      <c r="AE9" s="8">
        <v>15</v>
      </c>
      <c r="AF9" s="8">
        <v>15</v>
      </c>
      <c r="AG9" s="8">
        <v>15</v>
      </c>
      <c r="AH9" s="8">
        <v>15</v>
      </c>
      <c r="AI9" s="8">
        <v>15</v>
      </c>
    </row>
    <row r="10" spans="1:35" x14ac:dyDescent="0.3">
      <c r="A10" s="15" t="s">
        <v>401</v>
      </c>
      <c r="B10" s="8" t="s">
        <v>402</v>
      </c>
      <c r="C10" s="8">
        <v>20.3</v>
      </c>
      <c r="D10" s="8">
        <v>21.8</v>
      </c>
      <c r="E10" s="8">
        <v>24.9</v>
      </c>
      <c r="F10" s="8">
        <v>27.7</v>
      </c>
      <c r="G10" s="8">
        <v>29.9</v>
      </c>
      <c r="H10" s="8">
        <v>29.7</v>
      </c>
      <c r="I10" s="8">
        <v>28.4</v>
      </c>
      <c r="J10" s="8">
        <v>28.6</v>
      </c>
      <c r="K10" s="8">
        <v>29</v>
      </c>
      <c r="L10" s="8">
        <v>28.8</v>
      </c>
      <c r="M10" s="8">
        <v>28.1</v>
      </c>
      <c r="N10" s="8">
        <v>27</v>
      </c>
      <c r="O10" s="8">
        <v>25.4</v>
      </c>
      <c r="P10" s="8">
        <v>24.7</v>
      </c>
      <c r="Q10" s="8">
        <v>24.3</v>
      </c>
      <c r="R10" s="8">
        <v>23.3</v>
      </c>
      <c r="S10" s="8">
        <v>22.8</v>
      </c>
      <c r="T10" s="8">
        <v>22.6</v>
      </c>
      <c r="U10" s="8">
        <v>21.7</v>
      </c>
      <c r="V10" s="8">
        <v>20.2</v>
      </c>
      <c r="W10" s="8">
        <v>19.600000000000001</v>
      </c>
      <c r="X10" s="8">
        <v>19.2</v>
      </c>
      <c r="Y10" s="8">
        <v>19.8</v>
      </c>
      <c r="Z10" s="8">
        <v>18.600000000000001</v>
      </c>
      <c r="AA10" s="8">
        <v>18.5</v>
      </c>
      <c r="AB10" s="8">
        <v>20.5</v>
      </c>
      <c r="AC10" s="8">
        <v>20.9</v>
      </c>
      <c r="AD10" s="8">
        <v>20.6</v>
      </c>
      <c r="AE10" s="8">
        <v>20.6</v>
      </c>
      <c r="AF10" s="8">
        <v>20.6</v>
      </c>
      <c r="AG10" s="8">
        <v>20.6</v>
      </c>
      <c r="AH10" s="8">
        <v>20.6</v>
      </c>
      <c r="AI10" s="8">
        <v>20.6</v>
      </c>
    </row>
    <row r="11" spans="1:35" x14ac:dyDescent="0.3">
      <c r="A11" s="15" t="s">
        <v>403</v>
      </c>
      <c r="B11" s="8"/>
      <c r="C11" s="8"/>
      <c r="D11" s="8"/>
      <c r="E11" s="8"/>
      <c r="F11" s="8"/>
      <c r="G11" s="8">
        <v>23.4</v>
      </c>
      <c r="H11" s="8">
        <v>16.3</v>
      </c>
      <c r="I11" s="8">
        <v>8.5</v>
      </c>
      <c r="J11" s="8">
        <v>8.4</v>
      </c>
      <c r="K11" s="8">
        <v>9</v>
      </c>
      <c r="L11" s="8">
        <v>8.9</v>
      </c>
      <c r="M11" s="8">
        <v>8.4</v>
      </c>
      <c r="N11" s="8">
        <v>8</v>
      </c>
      <c r="O11" s="8">
        <v>7</v>
      </c>
      <c r="P11" s="8">
        <v>6.3</v>
      </c>
      <c r="Q11" s="8">
        <v>6.3</v>
      </c>
      <c r="R11" s="8">
        <v>6</v>
      </c>
      <c r="S11" s="8">
        <v>5.2</v>
      </c>
      <c r="T11" s="8">
        <v>4.8</v>
      </c>
      <c r="U11" s="8">
        <v>4.5999999999999996</v>
      </c>
      <c r="V11" s="8">
        <v>4.4000000000000004</v>
      </c>
      <c r="W11" s="8">
        <v>3.4</v>
      </c>
      <c r="X11" s="8">
        <v>2.2000000000000002</v>
      </c>
      <c r="Y11" s="8">
        <v>2.2000000000000002</v>
      </c>
      <c r="Z11" s="8">
        <v>2</v>
      </c>
      <c r="AA11" s="8">
        <v>1.9</v>
      </c>
      <c r="AB11" s="8">
        <v>2.2000000000000002</v>
      </c>
      <c r="AC11" s="8">
        <v>2.2000000000000002</v>
      </c>
      <c r="AD11" s="8">
        <v>2.1</v>
      </c>
      <c r="AE11" s="8">
        <v>2.2000000000000002</v>
      </c>
      <c r="AF11" s="8">
        <v>2.2000000000000002</v>
      </c>
      <c r="AG11" s="8">
        <v>2.2999999999999998</v>
      </c>
      <c r="AH11" s="8">
        <v>2.2999999999999998</v>
      </c>
      <c r="AI11" s="8">
        <v>2.2999999999999998</v>
      </c>
    </row>
    <row r="12" spans="1:35" x14ac:dyDescent="0.3">
      <c r="A12" s="15" t="s">
        <v>404</v>
      </c>
      <c r="B12" s="8"/>
      <c r="C12" s="8"/>
      <c r="D12" s="8"/>
      <c r="E12" s="8"/>
      <c r="F12" s="8"/>
      <c r="G12" s="8">
        <v>6.5</v>
      </c>
      <c r="H12" s="8">
        <v>6.8</v>
      </c>
      <c r="I12" s="8">
        <v>7</v>
      </c>
      <c r="J12" s="8">
        <v>7</v>
      </c>
      <c r="K12" s="8">
        <v>7.1</v>
      </c>
      <c r="L12" s="8">
        <v>7.7</v>
      </c>
      <c r="M12" s="8">
        <v>8.1999999999999993</v>
      </c>
      <c r="N12" s="8">
        <v>8.6999999999999993</v>
      </c>
      <c r="O12" s="8">
        <v>9.3000000000000007</v>
      </c>
      <c r="P12" s="8">
        <v>10</v>
      </c>
      <c r="Q12" s="8">
        <v>10.199999999999999</v>
      </c>
      <c r="R12" s="8">
        <v>10.4</v>
      </c>
      <c r="S12" s="8">
        <v>11.6</v>
      </c>
      <c r="T12" s="8">
        <v>11.9</v>
      </c>
      <c r="U12" s="8">
        <v>11.8</v>
      </c>
      <c r="V12" s="8">
        <v>12.1</v>
      </c>
      <c r="W12" s="8">
        <v>12.6</v>
      </c>
      <c r="X12" s="8">
        <v>12.9</v>
      </c>
      <c r="Y12" s="8">
        <v>13.4</v>
      </c>
      <c r="Z12" s="8">
        <v>12.5</v>
      </c>
      <c r="AA12" s="8">
        <v>12.6</v>
      </c>
      <c r="AB12" s="8">
        <v>14.5</v>
      </c>
      <c r="AC12" s="8">
        <v>15.1</v>
      </c>
      <c r="AD12" s="8">
        <v>15.4</v>
      </c>
      <c r="AE12" s="8">
        <v>15.5</v>
      </c>
      <c r="AF12" s="8">
        <v>15.5</v>
      </c>
      <c r="AG12" s="8">
        <v>15.5</v>
      </c>
      <c r="AH12" s="8">
        <v>15.5</v>
      </c>
      <c r="AI12" s="8">
        <v>15.5</v>
      </c>
    </row>
    <row r="13" spans="1:35" x14ac:dyDescent="0.3">
      <c r="A13" s="15" t="s">
        <v>405</v>
      </c>
      <c r="B13" s="8">
        <v>0</v>
      </c>
      <c r="C13" s="8">
        <v>0</v>
      </c>
      <c r="D13" s="8">
        <v>0</v>
      </c>
      <c r="E13" s="8">
        <v>0</v>
      </c>
      <c r="F13" s="8">
        <v>0</v>
      </c>
      <c r="G13" s="8">
        <v>0</v>
      </c>
      <c r="H13" s="8">
        <v>6.6</v>
      </c>
      <c r="I13" s="8">
        <v>12.9</v>
      </c>
      <c r="J13" s="8">
        <v>13.2</v>
      </c>
      <c r="K13" s="8">
        <v>12.9</v>
      </c>
      <c r="L13" s="8">
        <v>12.3</v>
      </c>
      <c r="M13" s="8">
        <v>11.5</v>
      </c>
      <c r="N13" s="8">
        <v>10.3</v>
      </c>
      <c r="O13" s="8">
        <v>9</v>
      </c>
      <c r="P13" s="8">
        <v>8.4</v>
      </c>
      <c r="Q13" s="8">
        <v>7.8</v>
      </c>
      <c r="R13" s="8">
        <v>6.9</v>
      </c>
      <c r="S13" s="8">
        <v>6</v>
      </c>
      <c r="T13" s="8">
        <v>5.8</v>
      </c>
      <c r="U13" s="8">
        <v>5.3</v>
      </c>
      <c r="V13" s="8">
        <v>3.7</v>
      </c>
      <c r="W13" s="8">
        <v>3.6</v>
      </c>
      <c r="X13" s="8">
        <v>4.0999999999999996</v>
      </c>
      <c r="Y13" s="8">
        <v>4.2</v>
      </c>
      <c r="Z13" s="8">
        <v>4.0999999999999996</v>
      </c>
      <c r="AA13" s="8">
        <v>4</v>
      </c>
      <c r="AB13" s="8">
        <v>3.9</v>
      </c>
      <c r="AC13" s="8">
        <v>3.6</v>
      </c>
      <c r="AD13" s="8">
        <v>3.2</v>
      </c>
      <c r="AE13" s="8">
        <v>3</v>
      </c>
      <c r="AF13" s="8">
        <v>2.9</v>
      </c>
      <c r="AG13" s="8">
        <v>2.8</v>
      </c>
      <c r="AH13" s="8">
        <v>2.8</v>
      </c>
      <c r="AI13" s="8">
        <v>2.7</v>
      </c>
    </row>
    <row r="14" spans="1:35" x14ac:dyDescent="0.3">
      <c r="A14" s="15" t="s">
        <v>406</v>
      </c>
      <c r="B14" s="8">
        <v>135.5</v>
      </c>
      <c r="C14" s="8">
        <v>130.69999999999999</v>
      </c>
      <c r="D14" s="8">
        <v>123.7</v>
      </c>
      <c r="E14" s="8">
        <v>118.6</v>
      </c>
      <c r="F14" s="8">
        <v>114.5</v>
      </c>
      <c r="G14" s="8">
        <v>110</v>
      </c>
      <c r="H14" s="8">
        <v>106.5</v>
      </c>
      <c r="I14" s="8">
        <v>107.9</v>
      </c>
      <c r="J14" s="8">
        <v>109.9</v>
      </c>
      <c r="K14" s="8">
        <v>109</v>
      </c>
      <c r="L14" s="8">
        <v>111.1</v>
      </c>
      <c r="M14" s="8">
        <v>113.6</v>
      </c>
      <c r="N14" s="8">
        <v>114.2</v>
      </c>
      <c r="O14" s="8">
        <v>115.6</v>
      </c>
      <c r="P14" s="8">
        <v>117.5</v>
      </c>
      <c r="Q14" s="8">
        <v>115.2</v>
      </c>
      <c r="R14" s="8">
        <v>110.8</v>
      </c>
      <c r="S14" s="8">
        <v>106.9</v>
      </c>
      <c r="T14" s="8">
        <v>102.3</v>
      </c>
      <c r="U14" s="8">
        <v>96.2</v>
      </c>
      <c r="V14" s="8">
        <v>88.1</v>
      </c>
      <c r="W14" s="8">
        <v>76.900000000000006</v>
      </c>
      <c r="X14" s="8">
        <v>65.7</v>
      </c>
      <c r="Y14" s="8">
        <v>47.1</v>
      </c>
      <c r="Z14" s="8">
        <v>32</v>
      </c>
      <c r="AA14" s="8">
        <v>21.4</v>
      </c>
      <c r="AB14" s="8">
        <v>13.5</v>
      </c>
      <c r="AC14" s="8">
        <v>8</v>
      </c>
      <c r="AD14" s="8">
        <v>5.2</v>
      </c>
      <c r="AE14" s="8">
        <v>4.3</v>
      </c>
      <c r="AF14" s="8">
        <v>3.8</v>
      </c>
      <c r="AG14" s="8">
        <v>3.1</v>
      </c>
      <c r="AH14" s="8">
        <v>2.8</v>
      </c>
      <c r="AI14" s="8">
        <v>2.4</v>
      </c>
    </row>
    <row r="15" spans="1:35" x14ac:dyDescent="0.3">
      <c r="A15" s="15" t="s">
        <v>407</v>
      </c>
      <c r="B15" s="8">
        <v>11.4</v>
      </c>
      <c r="C15" s="8">
        <v>10.3</v>
      </c>
      <c r="D15" s="8">
        <v>9.9</v>
      </c>
      <c r="E15" s="8">
        <v>10.1</v>
      </c>
      <c r="F15" s="8">
        <v>9.8000000000000007</v>
      </c>
      <c r="G15" s="8">
        <v>10.199999999999999</v>
      </c>
      <c r="H15" s="8">
        <v>11.6</v>
      </c>
      <c r="I15" s="8">
        <v>13.2</v>
      </c>
      <c r="J15" s="8">
        <v>15.1</v>
      </c>
      <c r="K15" s="8">
        <v>16.2</v>
      </c>
      <c r="L15" s="8">
        <v>17.2</v>
      </c>
      <c r="M15" s="8">
        <v>17.2</v>
      </c>
      <c r="N15" s="8">
        <v>16.8</v>
      </c>
      <c r="O15" s="8">
        <v>18</v>
      </c>
      <c r="P15" s="8">
        <v>18.899999999999999</v>
      </c>
      <c r="Q15" s="8">
        <v>18.100000000000001</v>
      </c>
      <c r="R15" s="8">
        <v>18.100000000000001</v>
      </c>
      <c r="S15" s="8">
        <v>19.3</v>
      </c>
      <c r="T15" s="8">
        <v>20.100000000000001</v>
      </c>
      <c r="U15" s="8">
        <v>19.7</v>
      </c>
      <c r="V15" s="8">
        <v>18.8</v>
      </c>
      <c r="W15" s="8">
        <v>17.7</v>
      </c>
      <c r="X15" s="8">
        <v>19.2</v>
      </c>
      <c r="Y15" s="8">
        <v>21.2</v>
      </c>
      <c r="Z15" s="8">
        <v>20</v>
      </c>
      <c r="AA15" s="8">
        <v>19.7</v>
      </c>
      <c r="AB15" s="8">
        <v>17.100000000000001</v>
      </c>
      <c r="AC15" s="8">
        <v>15.6</v>
      </c>
      <c r="AD15" s="8">
        <v>16.2</v>
      </c>
      <c r="AE15" s="8">
        <v>16.399999999999999</v>
      </c>
      <c r="AF15" s="8">
        <v>16.5</v>
      </c>
      <c r="AG15" s="8">
        <v>16.5</v>
      </c>
      <c r="AH15" s="8">
        <v>16.5</v>
      </c>
      <c r="AI15" s="8">
        <v>16.5</v>
      </c>
    </row>
    <row r="16" spans="1:35" x14ac:dyDescent="0.3">
      <c r="A16" s="12" t="s">
        <v>408</v>
      </c>
      <c r="B16" s="8">
        <v>4609.1000000000004</v>
      </c>
      <c r="C16" s="8">
        <v>4635.3</v>
      </c>
      <c r="D16" s="8">
        <v>4684.8</v>
      </c>
      <c r="E16" s="8">
        <v>4715.6000000000004</v>
      </c>
      <c r="F16" s="8">
        <v>4772.6000000000004</v>
      </c>
      <c r="G16" s="8">
        <v>4836</v>
      </c>
      <c r="H16" s="8">
        <v>4886.3999999999996</v>
      </c>
      <c r="I16" s="8">
        <v>4924.8</v>
      </c>
      <c r="J16" s="8">
        <v>4994</v>
      </c>
      <c r="K16" s="8">
        <v>5055.8999999999996</v>
      </c>
      <c r="L16" s="8">
        <v>5091.6000000000004</v>
      </c>
      <c r="M16" s="8">
        <v>5103.7</v>
      </c>
      <c r="N16" s="8">
        <v>5149.7</v>
      </c>
      <c r="O16" s="8">
        <v>5188.1000000000004</v>
      </c>
      <c r="P16" s="8">
        <v>5226.8</v>
      </c>
      <c r="Q16" s="8">
        <v>5261.3</v>
      </c>
      <c r="R16" s="8">
        <v>5289.2</v>
      </c>
      <c r="S16" s="8">
        <v>5293.3</v>
      </c>
      <c r="T16" s="8">
        <v>5313.6</v>
      </c>
      <c r="U16" s="8">
        <v>5325.8</v>
      </c>
      <c r="V16" s="8">
        <v>5352.4</v>
      </c>
      <c r="W16" s="8">
        <v>5387.5</v>
      </c>
      <c r="X16" s="8">
        <v>5416.5</v>
      </c>
      <c r="Y16" s="8">
        <v>5466.2</v>
      </c>
      <c r="Z16" s="8">
        <v>5478.8</v>
      </c>
      <c r="AA16" s="8">
        <v>5539.5</v>
      </c>
      <c r="AB16" s="8">
        <v>5632.4</v>
      </c>
      <c r="AC16" s="8">
        <v>5708.5</v>
      </c>
      <c r="AD16" s="8">
        <v>5773.7</v>
      </c>
      <c r="AE16" s="8">
        <v>5819.2</v>
      </c>
      <c r="AF16" s="8">
        <v>5862.7</v>
      </c>
      <c r="AG16" s="8">
        <v>5890.3</v>
      </c>
      <c r="AH16" s="8">
        <v>5916.7</v>
      </c>
      <c r="AI16" s="8">
        <v>5941.3</v>
      </c>
    </row>
    <row r="17" spans="1:35" x14ac:dyDescent="0.3">
      <c r="A17" s="12" t="s">
        <v>409</v>
      </c>
      <c r="B17" s="8">
        <v>3879</v>
      </c>
      <c r="C17" s="8">
        <v>3905.4</v>
      </c>
      <c r="D17" s="8">
        <v>3973.9</v>
      </c>
      <c r="E17" s="8">
        <v>4028.7</v>
      </c>
      <c r="F17" s="8">
        <v>4109.7</v>
      </c>
      <c r="G17" s="8">
        <v>4166</v>
      </c>
      <c r="H17" s="8">
        <v>4175.5</v>
      </c>
      <c r="I17" s="8">
        <v>4171.6000000000004</v>
      </c>
      <c r="J17" s="8">
        <v>4212.7</v>
      </c>
      <c r="K17" s="8">
        <v>4273.2</v>
      </c>
      <c r="L17" s="8">
        <v>4321.3</v>
      </c>
      <c r="M17" s="8">
        <v>4393.3999999999996</v>
      </c>
      <c r="N17" s="8">
        <v>4471.6000000000004</v>
      </c>
      <c r="O17" s="8">
        <v>4464.1000000000004</v>
      </c>
      <c r="P17" s="8">
        <v>4492.8999999999996</v>
      </c>
      <c r="Q17" s="8">
        <v>4552.8999999999996</v>
      </c>
      <c r="R17" s="8">
        <v>4572.3</v>
      </c>
      <c r="S17" s="8">
        <v>4558.8999999999996</v>
      </c>
      <c r="T17" s="8">
        <v>4577.1000000000004</v>
      </c>
      <c r="U17" s="8">
        <v>4617.2</v>
      </c>
      <c r="V17" s="8">
        <v>4675.1000000000004</v>
      </c>
      <c r="W17" s="8">
        <v>4748.3999999999996</v>
      </c>
      <c r="X17" s="8">
        <v>4818.1000000000004</v>
      </c>
      <c r="Y17" s="8">
        <v>4895.1000000000004</v>
      </c>
      <c r="Z17" s="8">
        <v>4898.3</v>
      </c>
      <c r="AA17" s="8">
        <v>4992.3</v>
      </c>
      <c r="AB17" s="8">
        <v>5095.8999999999996</v>
      </c>
      <c r="AC17" s="8">
        <v>5136.6000000000004</v>
      </c>
      <c r="AD17" s="8">
        <v>5163.3999999999996</v>
      </c>
      <c r="AE17" s="8">
        <v>5199.6000000000004</v>
      </c>
      <c r="AF17" s="8">
        <v>5243.8</v>
      </c>
      <c r="AG17" s="8">
        <v>5285.8</v>
      </c>
      <c r="AH17" s="8">
        <v>5330.8</v>
      </c>
      <c r="AI17" s="8">
        <v>5376.6</v>
      </c>
    </row>
    <row r="18" spans="1:35" x14ac:dyDescent="0.3">
      <c r="A18" s="2" t="s">
        <v>398</v>
      </c>
      <c r="B18" s="25">
        <v>64.400000000000006</v>
      </c>
      <c r="C18" s="25">
        <v>75.599999999999994</v>
      </c>
      <c r="D18" s="25">
        <v>93.9</v>
      </c>
      <c r="E18" s="25">
        <v>115</v>
      </c>
      <c r="F18" s="25">
        <v>129.9</v>
      </c>
      <c r="G18" s="25">
        <v>145</v>
      </c>
      <c r="H18" s="25">
        <v>172.1</v>
      </c>
      <c r="I18" s="25">
        <v>215.4</v>
      </c>
      <c r="J18" s="25">
        <v>247</v>
      </c>
      <c r="K18" s="25">
        <v>274.39999999999998</v>
      </c>
      <c r="L18" s="25">
        <v>295.10000000000002</v>
      </c>
      <c r="M18" s="25">
        <v>313.60000000000002</v>
      </c>
      <c r="N18" s="25">
        <v>331.7</v>
      </c>
      <c r="O18" s="25">
        <v>348.4</v>
      </c>
      <c r="P18" s="25">
        <v>378.6</v>
      </c>
      <c r="Q18" s="25">
        <v>416</v>
      </c>
      <c r="R18" s="25">
        <v>401.5</v>
      </c>
      <c r="S18" s="25">
        <v>373.6</v>
      </c>
      <c r="T18" s="25">
        <v>379.6</v>
      </c>
      <c r="U18" s="25">
        <v>384.9</v>
      </c>
      <c r="V18" s="25">
        <v>373.1</v>
      </c>
      <c r="W18" s="25">
        <v>356.6</v>
      </c>
      <c r="X18" s="25">
        <v>333.3</v>
      </c>
      <c r="Y18" s="25">
        <v>321.10000000000002</v>
      </c>
      <c r="Z18" s="25">
        <v>311.3</v>
      </c>
      <c r="AA18" s="25">
        <v>286.60000000000002</v>
      </c>
      <c r="AB18" s="25">
        <v>282.60000000000002</v>
      </c>
      <c r="AC18" s="25">
        <v>276.2</v>
      </c>
      <c r="AD18" s="25">
        <v>270.5</v>
      </c>
      <c r="AE18" s="25">
        <v>267.89999999999998</v>
      </c>
      <c r="AF18" s="25">
        <v>262.2</v>
      </c>
      <c r="AG18" s="25">
        <v>255.5</v>
      </c>
      <c r="AH18" s="25">
        <v>249.7</v>
      </c>
      <c r="AI18" s="25">
        <v>246</v>
      </c>
    </row>
    <row r="19" spans="1:35" x14ac:dyDescent="0.3">
      <c r="A19" s="15" t="s">
        <v>410</v>
      </c>
      <c r="B19" s="8" t="s">
        <v>411</v>
      </c>
      <c r="C19" s="8">
        <v>28.8</v>
      </c>
      <c r="D19" s="8">
        <v>31.1</v>
      </c>
      <c r="E19" s="8">
        <v>34.5</v>
      </c>
      <c r="F19" s="8">
        <v>36.1</v>
      </c>
      <c r="G19" s="8">
        <v>38.1</v>
      </c>
      <c r="H19" s="8">
        <v>40</v>
      </c>
      <c r="I19" s="8">
        <v>42.1</v>
      </c>
      <c r="J19" s="8">
        <v>44.1</v>
      </c>
      <c r="K19" s="8">
        <v>47.9</v>
      </c>
      <c r="L19" s="8">
        <v>48</v>
      </c>
      <c r="M19" s="8">
        <v>47.5</v>
      </c>
      <c r="N19" s="8">
        <v>48</v>
      </c>
      <c r="O19" s="8">
        <v>50.8</v>
      </c>
      <c r="P19" s="8">
        <v>52.6</v>
      </c>
      <c r="Q19" s="8">
        <v>52.5</v>
      </c>
      <c r="R19" s="8">
        <v>51.7</v>
      </c>
      <c r="S19" s="8">
        <v>51.8</v>
      </c>
      <c r="T19" s="8">
        <v>51.1</v>
      </c>
      <c r="U19" s="8">
        <v>43.3</v>
      </c>
      <c r="V19" s="8">
        <v>40.200000000000003</v>
      </c>
      <c r="W19" s="8">
        <v>37.799999999999997</v>
      </c>
      <c r="X19" s="8">
        <v>35.799999999999997</v>
      </c>
      <c r="Y19" s="8">
        <v>33.6</v>
      </c>
      <c r="Z19" s="8">
        <v>31.8</v>
      </c>
      <c r="AA19" s="8">
        <v>31.1</v>
      </c>
      <c r="AB19" s="8">
        <v>29.4</v>
      </c>
      <c r="AC19" s="8">
        <v>25.5</v>
      </c>
      <c r="AD19" s="8">
        <v>24</v>
      </c>
      <c r="AE19" s="8">
        <v>23.3</v>
      </c>
      <c r="AF19" s="8">
        <v>23</v>
      </c>
      <c r="AG19" s="8">
        <v>22.8</v>
      </c>
      <c r="AH19" s="8">
        <v>22.7</v>
      </c>
      <c r="AI19" s="8">
        <v>22.7</v>
      </c>
    </row>
    <row r="20" spans="1:35" x14ac:dyDescent="0.3">
      <c r="A20" s="15" t="s">
        <v>412</v>
      </c>
      <c r="B20" s="8">
        <v>3.4</v>
      </c>
      <c r="C20" s="8">
        <v>8.4</v>
      </c>
      <c r="D20" s="8">
        <v>14.9</v>
      </c>
      <c r="E20" s="8">
        <v>22.1</v>
      </c>
      <c r="F20" s="8">
        <v>22.4</v>
      </c>
      <c r="G20" s="8">
        <v>22.9</v>
      </c>
      <c r="H20" s="8">
        <v>29.2</v>
      </c>
      <c r="I20" s="8">
        <v>43.2</v>
      </c>
      <c r="J20" s="8">
        <v>53.5</v>
      </c>
      <c r="K20" s="8">
        <v>59.1</v>
      </c>
      <c r="L20" s="8">
        <v>63.7</v>
      </c>
      <c r="M20" s="8">
        <v>69.599999999999994</v>
      </c>
      <c r="N20" s="8">
        <v>73.900000000000006</v>
      </c>
      <c r="O20" s="8">
        <v>69.5</v>
      </c>
      <c r="P20" s="8">
        <v>84</v>
      </c>
      <c r="Q20" s="8">
        <v>115.5</v>
      </c>
      <c r="R20" s="8">
        <v>100</v>
      </c>
      <c r="S20" s="8">
        <v>74.2</v>
      </c>
      <c r="T20" s="8">
        <v>74.099999999999994</v>
      </c>
      <c r="U20" s="8">
        <v>74.7</v>
      </c>
      <c r="V20" s="8">
        <v>72.5</v>
      </c>
      <c r="W20" s="8">
        <v>66</v>
      </c>
      <c r="X20" s="8">
        <v>62</v>
      </c>
      <c r="Y20" s="8">
        <v>57.8</v>
      </c>
      <c r="Z20" s="8">
        <v>46.1</v>
      </c>
      <c r="AA20" s="8">
        <v>42.7</v>
      </c>
      <c r="AB20" s="8">
        <v>40.1</v>
      </c>
      <c r="AC20" s="8">
        <v>32.5</v>
      </c>
      <c r="AD20" s="8">
        <v>26.6</v>
      </c>
      <c r="AE20" s="8">
        <v>26.3</v>
      </c>
      <c r="AF20" s="8">
        <v>25.7</v>
      </c>
      <c r="AG20" s="8">
        <v>25.6</v>
      </c>
      <c r="AH20" s="8">
        <v>25.6</v>
      </c>
      <c r="AI20" s="8">
        <v>25.5</v>
      </c>
    </row>
    <row r="21" spans="1:35" x14ac:dyDescent="0.3">
      <c r="A21" s="15" t="s">
        <v>413</v>
      </c>
      <c r="B21" s="8">
        <v>3.2</v>
      </c>
      <c r="C21" s="8">
        <v>7.8</v>
      </c>
      <c r="D21" s="8">
        <v>13.1</v>
      </c>
      <c r="E21" s="8">
        <v>16.399999999999999</v>
      </c>
      <c r="F21" s="8">
        <v>15.6</v>
      </c>
      <c r="G21" s="8">
        <v>16.399999999999999</v>
      </c>
      <c r="H21" s="8">
        <v>16.7</v>
      </c>
      <c r="I21" s="8">
        <v>17.100000000000001</v>
      </c>
      <c r="J21" s="8">
        <v>16.399999999999999</v>
      </c>
      <c r="K21" s="8">
        <v>13.2</v>
      </c>
      <c r="L21" s="8">
        <v>10.4</v>
      </c>
      <c r="M21" s="8">
        <v>8.1999999999999993</v>
      </c>
      <c r="N21" s="8">
        <v>6.5</v>
      </c>
      <c r="O21" s="8">
        <v>5.0999999999999996</v>
      </c>
      <c r="P21" s="8">
        <v>4</v>
      </c>
      <c r="Q21" s="8">
        <v>3.2</v>
      </c>
      <c r="R21" s="8">
        <v>2.5</v>
      </c>
      <c r="S21" s="8">
        <v>2</v>
      </c>
      <c r="T21" s="8">
        <v>1.6</v>
      </c>
      <c r="U21" s="8">
        <v>1.3</v>
      </c>
      <c r="V21" s="8">
        <v>1</v>
      </c>
      <c r="W21" s="8">
        <v>0.8</v>
      </c>
      <c r="X21" s="8">
        <v>0.7</v>
      </c>
      <c r="Y21" s="8">
        <v>0.5</v>
      </c>
      <c r="Z21" s="8">
        <v>0.4</v>
      </c>
      <c r="AA21" s="8">
        <v>0.3</v>
      </c>
      <c r="AB21" s="8">
        <v>0.3</v>
      </c>
      <c r="AC21" s="8">
        <v>0.2</v>
      </c>
      <c r="AD21" s="8">
        <v>0.2</v>
      </c>
      <c r="AE21" s="8">
        <v>0.1</v>
      </c>
      <c r="AF21" s="8">
        <v>0.1</v>
      </c>
      <c r="AG21" s="8">
        <v>0.1</v>
      </c>
      <c r="AH21" s="8">
        <v>0.1</v>
      </c>
      <c r="AI21" s="8">
        <v>0.1</v>
      </c>
    </row>
    <row r="22" spans="1:35" x14ac:dyDescent="0.3">
      <c r="A22" s="15" t="s">
        <v>414</v>
      </c>
      <c r="B22" s="8">
        <v>0</v>
      </c>
      <c r="C22" s="8">
        <v>0</v>
      </c>
      <c r="D22" s="8">
        <v>0</v>
      </c>
      <c r="E22" s="8">
        <v>0.1</v>
      </c>
      <c r="F22" s="8">
        <v>0.8</v>
      </c>
      <c r="G22" s="8">
        <v>0.8</v>
      </c>
      <c r="H22" s="8">
        <v>7.4</v>
      </c>
      <c r="I22" s="8">
        <v>20.7</v>
      </c>
      <c r="J22" s="8">
        <v>31.2</v>
      </c>
      <c r="K22" s="8">
        <v>39.6</v>
      </c>
      <c r="L22" s="8">
        <v>45.6</v>
      </c>
      <c r="M22" s="8">
        <v>51.1</v>
      </c>
      <c r="N22" s="8">
        <v>54.5</v>
      </c>
      <c r="O22" s="8">
        <v>49.7</v>
      </c>
      <c r="P22" s="8">
        <v>61.7</v>
      </c>
      <c r="Q22" s="8">
        <v>90</v>
      </c>
      <c r="R22" s="8">
        <v>72.599999999999994</v>
      </c>
      <c r="S22" s="8">
        <v>48</v>
      </c>
      <c r="T22" s="8">
        <v>50.7</v>
      </c>
      <c r="U22" s="8">
        <v>53.9</v>
      </c>
      <c r="V22" s="8">
        <v>53.5</v>
      </c>
      <c r="W22" s="8">
        <v>47.4</v>
      </c>
      <c r="X22" s="8">
        <v>45.7</v>
      </c>
      <c r="Y22" s="8">
        <v>45.8</v>
      </c>
      <c r="Z22" s="8">
        <v>38.1</v>
      </c>
      <c r="AA22" s="8">
        <v>38.200000000000003</v>
      </c>
      <c r="AB22" s="8">
        <v>37</v>
      </c>
      <c r="AC22" s="8">
        <v>30.5</v>
      </c>
      <c r="AD22" s="8">
        <v>25.3</v>
      </c>
      <c r="AE22" s="8">
        <v>25.1</v>
      </c>
      <c r="AF22" s="8">
        <v>24.9</v>
      </c>
      <c r="AG22" s="8">
        <v>25.1</v>
      </c>
      <c r="AH22" s="8">
        <v>25.3</v>
      </c>
      <c r="AI22" s="8">
        <v>25.3</v>
      </c>
    </row>
    <row r="23" spans="1:35" x14ac:dyDescent="0.3">
      <c r="A23" s="15" t="s">
        <v>415</v>
      </c>
      <c r="B23" s="8">
        <v>0</v>
      </c>
      <c r="C23" s="8">
        <v>0</v>
      </c>
      <c r="D23" s="8">
        <v>0</v>
      </c>
      <c r="E23" s="8">
        <v>0</v>
      </c>
      <c r="F23" s="8">
        <v>0</v>
      </c>
      <c r="G23" s="8">
        <v>0</v>
      </c>
      <c r="H23" s="8">
        <v>0</v>
      </c>
      <c r="I23" s="8">
        <v>0.3</v>
      </c>
      <c r="J23" s="8">
        <v>0.7</v>
      </c>
      <c r="K23" s="8">
        <v>1.2</v>
      </c>
      <c r="L23" s="8">
        <v>2.2000000000000002</v>
      </c>
      <c r="M23" s="8">
        <v>4.5999999999999996</v>
      </c>
      <c r="N23" s="8">
        <v>7.2</v>
      </c>
      <c r="O23" s="8">
        <v>9</v>
      </c>
      <c r="P23" s="8">
        <v>13.1</v>
      </c>
      <c r="Q23" s="8">
        <v>17.399999999999999</v>
      </c>
      <c r="R23" s="8">
        <v>20.100000000000001</v>
      </c>
      <c r="S23" s="8">
        <v>19.399999999999999</v>
      </c>
      <c r="T23" s="8">
        <v>17.100000000000001</v>
      </c>
      <c r="U23" s="8">
        <v>15.3</v>
      </c>
      <c r="V23" s="8">
        <v>14.7</v>
      </c>
      <c r="W23" s="8">
        <v>14.6</v>
      </c>
      <c r="X23" s="8">
        <v>12.6</v>
      </c>
      <c r="Y23" s="8">
        <v>9</v>
      </c>
      <c r="Z23" s="8">
        <v>6.2</v>
      </c>
      <c r="AA23" s="8">
        <v>4.2</v>
      </c>
      <c r="AB23" s="8">
        <v>2.8</v>
      </c>
      <c r="AC23" s="8">
        <v>1.8</v>
      </c>
      <c r="AD23" s="8">
        <v>1.2</v>
      </c>
      <c r="AE23" s="8">
        <v>1</v>
      </c>
      <c r="AF23" s="8">
        <v>0.7</v>
      </c>
      <c r="AG23" s="8">
        <v>0.4</v>
      </c>
      <c r="AH23" s="8">
        <v>0.2</v>
      </c>
      <c r="AI23" s="8">
        <v>0.1</v>
      </c>
    </row>
    <row r="24" spans="1:35" x14ac:dyDescent="0.3">
      <c r="A24" s="15" t="s">
        <v>416</v>
      </c>
      <c r="B24" s="8">
        <v>0</v>
      </c>
      <c r="C24" s="8">
        <v>0</v>
      </c>
      <c r="D24" s="8">
        <v>1.2</v>
      </c>
      <c r="E24" s="8">
        <v>5.2</v>
      </c>
      <c r="F24" s="8">
        <v>6.1</v>
      </c>
      <c r="G24" s="8">
        <v>5.7</v>
      </c>
      <c r="H24" s="8">
        <v>5</v>
      </c>
      <c r="I24" s="8">
        <v>5.0999999999999996</v>
      </c>
      <c r="J24" s="8">
        <v>5.2</v>
      </c>
      <c r="K24" s="8">
        <v>5.0999999999999996</v>
      </c>
      <c r="L24" s="8">
        <v>5.5</v>
      </c>
      <c r="M24" s="8">
        <v>5.7</v>
      </c>
      <c r="N24" s="8">
        <v>5.8</v>
      </c>
      <c r="O24" s="8">
        <v>5.7</v>
      </c>
      <c r="P24" s="8">
        <v>5.2</v>
      </c>
      <c r="Q24" s="8">
        <v>4.9000000000000004</v>
      </c>
      <c r="R24" s="8">
        <v>4.8</v>
      </c>
      <c r="S24" s="8">
        <v>4.9000000000000004</v>
      </c>
      <c r="T24" s="8">
        <v>4.7</v>
      </c>
      <c r="U24" s="8">
        <v>4.2</v>
      </c>
      <c r="V24" s="8">
        <v>3.2</v>
      </c>
      <c r="W24" s="8">
        <v>3.2</v>
      </c>
      <c r="X24" s="8">
        <v>3.1</v>
      </c>
      <c r="Y24" s="8">
        <v>2.5</v>
      </c>
      <c r="Z24" s="8">
        <v>1.4</v>
      </c>
      <c r="AA24" s="8">
        <v>0</v>
      </c>
      <c r="AB24" s="8">
        <v>0</v>
      </c>
      <c r="AC24" s="8">
        <v>0</v>
      </c>
      <c r="AD24" s="8">
        <v>0</v>
      </c>
      <c r="AE24" s="8">
        <v>0</v>
      </c>
      <c r="AF24" s="8">
        <v>0</v>
      </c>
      <c r="AG24" s="8">
        <v>0</v>
      </c>
      <c r="AH24" s="8">
        <v>0</v>
      </c>
      <c r="AI24" s="8">
        <v>0</v>
      </c>
    </row>
    <row r="25" spans="1:35" x14ac:dyDescent="0.3">
      <c r="A25" s="15" t="s">
        <v>417</v>
      </c>
      <c r="B25" s="8">
        <v>0.2</v>
      </c>
      <c r="C25" s="8">
        <v>0.6</v>
      </c>
      <c r="D25" s="8">
        <v>0.5</v>
      </c>
      <c r="E25" s="8">
        <v>0.3</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row>
    <row r="26" spans="1:35" x14ac:dyDescent="0.3">
      <c r="A26" s="15" t="s">
        <v>418</v>
      </c>
      <c r="B26" s="8" t="s">
        <v>419</v>
      </c>
      <c r="C26" s="8">
        <v>37.200000000000003</v>
      </c>
      <c r="D26" s="8">
        <v>46.7</v>
      </c>
      <c r="E26" s="8">
        <v>56.9</v>
      </c>
      <c r="F26" s="8">
        <v>69.599999999999994</v>
      </c>
      <c r="G26" s="8">
        <v>82.1</v>
      </c>
      <c r="H26" s="8">
        <v>101</v>
      </c>
      <c r="I26" s="8">
        <v>128.19999999999999</v>
      </c>
      <c r="J26" s="8">
        <v>147.80000000000001</v>
      </c>
      <c r="K26" s="8">
        <v>165.9</v>
      </c>
      <c r="L26" s="8">
        <v>182.1</v>
      </c>
      <c r="M26" s="8">
        <v>195.2</v>
      </c>
      <c r="N26" s="8">
        <v>208.6</v>
      </c>
      <c r="O26" s="8">
        <v>227.1</v>
      </c>
      <c r="P26" s="8">
        <v>240.9</v>
      </c>
      <c r="Q26" s="8">
        <v>247</v>
      </c>
      <c r="R26" s="8">
        <v>248.7</v>
      </c>
      <c r="S26" s="8">
        <v>246.8</v>
      </c>
      <c r="T26" s="8">
        <v>253.7</v>
      </c>
      <c r="U26" s="8">
        <v>266.39999999999998</v>
      </c>
      <c r="V26" s="8">
        <v>260</v>
      </c>
      <c r="W26" s="8">
        <v>252.4</v>
      </c>
      <c r="X26" s="8">
        <v>235.4</v>
      </c>
      <c r="Y26" s="8">
        <v>229.6</v>
      </c>
      <c r="Z26" s="8">
        <v>233.3</v>
      </c>
      <c r="AA26" s="8">
        <v>212.6</v>
      </c>
      <c r="AB26" s="8">
        <v>212.9</v>
      </c>
      <c r="AC26" s="8">
        <v>218</v>
      </c>
      <c r="AD26" s="8">
        <v>219.7</v>
      </c>
      <c r="AE26" s="8">
        <v>218.2</v>
      </c>
      <c r="AF26" s="8">
        <v>213.4</v>
      </c>
      <c r="AG26" s="8">
        <v>206.9</v>
      </c>
      <c r="AH26" s="8">
        <v>201.1</v>
      </c>
      <c r="AI26" s="8">
        <v>197.7</v>
      </c>
    </row>
    <row r="27" spans="1:35" x14ac:dyDescent="0.3">
      <c r="A27" s="15" t="s">
        <v>403</v>
      </c>
      <c r="B27" s="8"/>
      <c r="C27" s="8"/>
      <c r="D27" s="8"/>
      <c r="E27" s="8"/>
      <c r="F27" s="8"/>
      <c r="G27" s="8">
        <v>77.599999999999994</v>
      </c>
      <c r="H27" s="8">
        <v>77.2</v>
      </c>
      <c r="I27" s="8">
        <v>71.400000000000006</v>
      </c>
      <c r="J27" s="8">
        <v>67.5</v>
      </c>
      <c r="K27" s="8">
        <v>65.3</v>
      </c>
      <c r="L27" s="8">
        <v>63.5</v>
      </c>
      <c r="M27" s="8">
        <v>63.3</v>
      </c>
      <c r="N27" s="8">
        <v>64.400000000000006</v>
      </c>
      <c r="O27" s="8">
        <v>65.2</v>
      </c>
      <c r="P27" s="8">
        <v>65.900000000000006</v>
      </c>
      <c r="Q27" s="8">
        <v>66.2</v>
      </c>
      <c r="R27" s="8">
        <v>67.2</v>
      </c>
      <c r="S27" s="8">
        <v>64.599999999999994</v>
      </c>
      <c r="T27" s="8">
        <v>63.8</v>
      </c>
      <c r="U27" s="8">
        <v>66</v>
      </c>
      <c r="V27" s="8">
        <v>69.7</v>
      </c>
      <c r="W27" s="8">
        <v>68.8</v>
      </c>
      <c r="X27" s="8">
        <v>57</v>
      </c>
      <c r="Y27" s="8">
        <v>51.5</v>
      </c>
      <c r="Z27" s="8">
        <v>45.3</v>
      </c>
      <c r="AA27" s="8">
        <v>39.6</v>
      </c>
      <c r="AB27" s="8">
        <v>35</v>
      </c>
      <c r="AC27" s="8">
        <v>32</v>
      </c>
      <c r="AD27" s="8">
        <v>30.1</v>
      </c>
      <c r="AE27" s="8">
        <v>28.6</v>
      </c>
      <c r="AF27" s="8">
        <v>27.9</v>
      </c>
      <c r="AG27" s="8">
        <v>27.1</v>
      </c>
      <c r="AH27" s="8">
        <v>26.8</v>
      </c>
      <c r="AI27" s="8">
        <v>26.5</v>
      </c>
    </row>
    <row r="28" spans="1:35" x14ac:dyDescent="0.3">
      <c r="A28" s="15" t="s">
        <v>404</v>
      </c>
      <c r="B28" s="8"/>
      <c r="C28" s="8"/>
      <c r="D28" s="8"/>
      <c r="E28" s="8"/>
      <c r="F28" s="8"/>
      <c r="G28" s="8">
        <v>4.5</v>
      </c>
      <c r="H28" s="8">
        <v>7.3</v>
      </c>
      <c r="I28" s="8">
        <v>15.2</v>
      </c>
      <c r="J28" s="8">
        <v>20.399999999999999</v>
      </c>
      <c r="K28" s="8">
        <v>24.4</v>
      </c>
      <c r="L28" s="8">
        <v>28.8</v>
      </c>
      <c r="M28" s="8">
        <v>31.7</v>
      </c>
      <c r="N28" s="8">
        <v>35.799999999999997</v>
      </c>
      <c r="O28" s="8">
        <v>43.1</v>
      </c>
      <c r="P28" s="8">
        <v>51.1</v>
      </c>
      <c r="Q28" s="8">
        <v>52.8</v>
      </c>
      <c r="R28" s="8">
        <v>52</v>
      </c>
      <c r="S28" s="8">
        <v>55.4</v>
      </c>
      <c r="T28" s="8">
        <v>61.1</v>
      </c>
      <c r="U28" s="8">
        <v>62.3</v>
      </c>
      <c r="V28" s="8">
        <v>64.900000000000006</v>
      </c>
      <c r="W28" s="8">
        <v>69.3</v>
      </c>
      <c r="X28" s="8">
        <v>71.099999999999994</v>
      </c>
      <c r="Y28" s="8">
        <v>74.900000000000006</v>
      </c>
      <c r="Z28" s="8">
        <v>97.1</v>
      </c>
      <c r="AA28" s="8">
        <v>86</v>
      </c>
      <c r="AB28" s="8">
        <v>93</v>
      </c>
      <c r="AC28" s="8">
        <v>99.9</v>
      </c>
      <c r="AD28" s="8">
        <v>105.6</v>
      </c>
      <c r="AE28" s="8">
        <v>107.9</v>
      </c>
      <c r="AF28" s="8">
        <v>109.4</v>
      </c>
      <c r="AG28" s="8">
        <v>110.2</v>
      </c>
      <c r="AH28" s="8">
        <v>110.7</v>
      </c>
      <c r="AI28" s="8">
        <v>111</v>
      </c>
    </row>
    <row r="29" spans="1:35" x14ac:dyDescent="0.3">
      <c r="A29" s="15" t="s">
        <v>420</v>
      </c>
      <c r="B29" s="8">
        <v>0</v>
      </c>
      <c r="C29" s="8">
        <v>0</v>
      </c>
      <c r="D29" s="8">
        <v>0</v>
      </c>
      <c r="E29" s="8">
        <v>0</v>
      </c>
      <c r="F29" s="8">
        <v>0</v>
      </c>
      <c r="G29" s="8">
        <v>0</v>
      </c>
      <c r="H29" s="8">
        <v>16.5</v>
      </c>
      <c r="I29" s="8">
        <v>41.6</v>
      </c>
      <c r="J29" s="8">
        <v>59.9</v>
      </c>
      <c r="K29" s="8">
        <v>76.099999999999994</v>
      </c>
      <c r="L29" s="8">
        <v>89.9</v>
      </c>
      <c r="M29" s="8">
        <v>100.2</v>
      </c>
      <c r="N29" s="8">
        <v>108.5</v>
      </c>
      <c r="O29" s="8">
        <v>118.7</v>
      </c>
      <c r="P29" s="8">
        <v>123.9</v>
      </c>
      <c r="Q29" s="8">
        <v>128</v>
      </c>
      <c r="R29" s="8">
        <v>129.5</v>
      </c>
      <c r="S29" s="8">
        <v>126.7</v>
      </c>
      <c r="T29" s="8">
        <v>128.80000000000001</v>
      </c>
      <c r="U29" s="8">
        <v>138.1</v>
      </c>
      <c r="V29" s="8">
        <v>125.4</v>
      </c>
      <c r="W29" s="8">
        <v>114.3</v>
      </c>
      <c r="X29" s="8">
        <v>107.3</v>
      </c>
      <c r="Y29" s="8">
        <v>103.2</v>
      </c>
      <c r="Z29" s="8">
        <v>90.9</v>
      </c>
      <c r="AA29" s="8">
        <v>87</v>
      </c>
      <c r="AB29" s="8">
        <v>84.9</v>
      </c>
      <c r="AC29" s="8">
        <v>86.1</v>
      </c>
      <c r="AD29" s="8">
        <v>84</v>
      </c>
      <c r="AE29" s="8">
        <v>81.8</v>
      </c>
      <c r="AF29" s="8">
        <v>76.099999999999994</v>
      </c>
      <c r="AG29" s="8">
        <v>69.5</v>
      </c>
      <c r="AH29" s="8">
        <v>63.6</v>
      </c>
      <c r="AI29" s="8">
        <v>60.1</v>
      </c>
    </row>
    <row r="30" spans="1:35" x14ac:dyDescent="0.3">
      <c r="A30" s="15" t="s">
        <v>421</v>
      </c>
      <c r="B30" s="8">
        <v>0.2</v>
      </c>
      <c r="C30" s="8">
        <v>0.3</v>
      </c>
      <c r="D30" s="8">
        <v>0.5</v>
      </c>
      <c r="E30" s="8">
        <v>0.9</v>
      </c>
      <c r="F30" s="8">
        <v>1.1000000000000001</v>
      </c>
      <c r="G30" s="8">
        <v>1.2</v>
      </c>
      <c r="H30" s="8">
        <v>1.2</v>
      </c>
      <c r="I30" s="8">
        <v>1.1000000000000001</v>
      </c>
      <c r="J30" s="8">
        <v>0.9</v>
      </c>
      <c r="K30" s="8">
        <v>0.9</v>
      </c>
      <c r="L30" s="8">
        <v>0.8</v>
      </c>
      <c r="M30" s="8">
        <v>0.7</v>
      </c>
      <c r="N30" s="8">
        <v>0.6</v>
      </c>
      <c r="O30" s="8">
        <v>0.6</v>
      </c>
      <c r="P30" s="8">
        <v>0.6</v>
      </c>
      <c r="Q30" s="8">
        <v>0.7</v>
      </c>
      <c r="R30" s="8">
        <v>0.7</v>
      </c>
      <c r="S30" s="8">
        <v>0.5</v>
      </c>
      <c r="T30" s="8">
        <v>0.3</v>
      </c>
      <c r="U30" s="8">
        <v>0.2</v>
      </c>
      <c r="V30" s="8">
        <v>0.1</v>
      </c>
      <c r="W30" s="8">
        <v>0.1</v>
      </c>
      <c r="X30" s="8">
        <v>0</v>
      </c>
      <c r="Y30" s="8">
        <v>0</v>
      </c>
      <c r="Z30" s="8">
        <v>0</v>
      </c>
      <c r="AA30" s="8">
        <v>0</v>
      </c>
      <c r="AB30" s="8">
        <v>0</v>
      </c>
      <c r="AC30" s="8">
        <v>0</v>
      </c>
      <c r="AD30" s="8">
        <v>0</v>
      </c>
      <c r="AE30" s="8">
        <v>0</v>
      </c>
      <c r="AF30" s="8">
        <v>0</v>
      </c>
      <c r="AG30" s="8">
        <v>0</v>
      </c>
      <c r="AH30" s="8">
        <v>0</v>
      </c>
      <c r="AI30" s="8">
        <v>0</v>
      </c>
    </row>
    <row r="31" spans="1:35" x14ac:dyDescent="0.3">
      <c r="A31" s="15" t="s">
        <v>422</v>
      </c>
      <c r="B31" s="8">
        <v>1</v>
      </c>
      <c r="C31" s="8">
        <v>0.8</v>
      </c>
      <c r="D31" s="8">
        <v>0.8</v>
      </c>
      <c r="E31" s="8">
        <v>0.7</v>
      </c>
      <c r="F31" s="8">
        <v>0.7</v>
      </c>
      <c r="G31" s="8">
        <v>0.7</v>
      </c>
      <c r="H31" s="8">
        <v>0.7</v>
      </c>
      <c r="I31" s="8">
        <v>0.7</v>
      </c>
      <c r="J31" s="8">
        <v>0.7</v>
      </c>
      <c r="K31" s="8">
        <v>0.6</v>
      </c>
      <c r="L31" s="8">
        <v>0.5</v>
      </c>
      <c r="M31" s="8">
        <v>0.5</v>
      </c>
      <c r="N31" s="8">
        <v>0.5</v>
      </c>
      <c r="O31" s="8">
        <v>0.5</v>
      </c>
      <c r="P31" s="8">
        <v>0.4</v>
      </c>
      <c r="Q31" s="8">
        <v>0.4</v>
      </c>
      <c r="R31" s="8">
        <v>0.3</v>
      </c>
      <c r="S31" s="8">
        <v>0.3</v>
      </c>
      <c r="T31" s="8">
        <v>0.3</v>
      </c>
      <c r="U31" s="8">
        <v>0.3</v>
      </c>
      <c r="V31" s="8">
        <v>0.2</v>
      </c>
      <c r="W31" s="8">
        <v>0.2</v>
      </c>
      <c r="X31" s="8">
        <v>0.2</v>
      </c>
      <c r="Y31" s="8">
        <v>0.2</v>
      </c>
      <c r="Z31" s="8">
        <v>0.2</v>
      </c>
      <c r="AA31" s="8">
        <v>0.2</v>
      </c>
      <c r="AB31" s="8">
        <v>0.1</v>
      </c>
      <c r="AC31" s="8">
        <v>0.1</v>
      </c>
      <c r="AD31" s="8">
        <v>0.2</v>
      </c>
      <c r="AE31" s="8">
        <v>0.2</v>
      </c>
      <c r="AF31" s="8">
        <v>0.2</v>
      </c>
      <c r="AG31" s="8">
        <v>0.2</v>
      </c>
      <c r="AH31" s="8">
        <v>0.2</v>
      </c>
      <c r="AI31" s="8">
        <v>0.2</v>
      </c>
    </row>
    <row r="32" spans="1:35" x14ac:dyDescent="0.3">
      <c r="A32" s="12" t="s">
        <v>423</v>
      </c>
      <c r="B32" s="8">
        <v>59.5</v>
      </c>
      <c r="C32" s="8">
        <v>61</v>
      </c>
      <c r="D32" s="8">
        <v>62.4</v>
      </c>
      <c r="E32" s="8">
        <v>62.7</v>
      </c>
      <c r="F32" s="8">
        <v>63.4</v>
      </c>
      <c r="G32" s="8">
        <v>65.3</v>
      </c>
      <c r="H32" s="8">
        <v>67.099999999999994</v>
      </c>
      <c r="I32" s="8">
        <v>68.7</v>
      </c>
      <c r="J32" s="8">
        <v>71.2</v>
      </c>
      <c r="K32" s="8">
        <v>72.7</v>
      </c>
      <c r="L32" s="8">
        <v>75</v>
      </c>
      <c r="M32" s="8">
        <v>76.8</v>
      </c>
      <c r="N32" s="8">
        <v>77.5</v>
      </c>
      <c r="O32" s="8">
        <v>78.3</v>
      </c>
      <c r="P32" s="8">
        <v>80.2</v>
      </c>
      <c r="Q32" s="8">
        <v>80.599999999999994</v>
      </c>
      <c r="R32" s="8">
        <v>80.599999999999994</v>
      </c>
      <c r="S32" s="8">
        <v>79.8</v>
      </c>
      <c r="T32" s="8">
        <v>80.5</v>
      </c>
      <c r="U32" s="8">
        <v>80.7</v>
      </c>
      <c r="V32" s="8">
        <v>81</v>
      </c>
      <c r="W32" s="8">
        <v>81.7</v>
      </c>
      <c r="X32" s="8">
        <v>82.8</v>
      </c>
      <c r="Y32" s="8">
        <v>83.7</v>
      </c>
      <c r="Z32" s="8">
        <v>82.4</v>
      </c>
      <c r="AA32" s="8">
        <v>81.8</v>
      </c>
      <c r="AB32" s="8">
        <v>81.900000000000006</v>
      </c>
      <c r="AC32" s="8">
        <v>82</v>
      </c>
      <c r="AD32" s="8">
        <v>82</v>
      </c>
      <c r="AE32" s="8">
        <v>82</v>
      </c>
      <c r="AF32" s="8">
        <v>82</v>
      </c>
      <c r="AG32" s="8">
        <v>82</v>
      </c>
      <c r="AH32" s="8">
        <v>82</v>
      </c>
      <c r="AI32" s="8">
        <v>82</v>
      </c>
    </row>
    <row r="33" spans="1:35" x14ac:dyDescent="0.3">
      <c r="A33" s="12" t="s">
        <v>424</v>
      </c>
      <c r="B33" s="8">
        <v>670.6</v>
      </c>
      <c r="C33" s="8">
        <v>668.9</v>
      </c>
      <c r="D33" s="8">
        <v>648.5</v>
      </c>
      <c r="E33" s="8">
        <v>624.20000000000005</v>
      </c>
      <c r="F33" s="8">
        <v>599.5</v>
      </c>
      <c r="G33" s="8">
        <v>604.70000000000005</v>
      </c>
      <c r="H33" s="8">
        <v>643.79999999999995</v>
      </c>
      <c r="I33" s="8">
        <v>684.6</v>
      </c>
      <c r="J33" s="8">
        <v>710.1</v>
      </c>
      <c r="K33" s="8">
        <v>710.1</v>
      </c>
      <c r="L33" s="8">
        <v>695.3</v>
      </c>
      <c r="M33" s="8">
        <v>633.5</v>
      </c>
      <c r="N33" s="8">
        <v>600.70000000000005</v>
      </c>
      <c r="O33" s="8">
        <v>645.70000000000005</v>
      </c>
      <c r="P33" s="8">
        <v>653.79999999999995</v>
      </c>
      <c r="Q33" s="8">
        <v>627.70000000000005</v>
      </c>
      <c r="R33" s="8">
        <v>636.29999999999995</v>
      </c>
      <c r="S33" s="8">
        <v>654.5</v>
      </c>
      <c r="T33" s="8">
        <v>656.1</v>
      </c>
      <c r="U33" s="8">
        <v>627.79999999999995</v>
      </c>
      <c r="V33" s="8">
        <v>596.29999999999995</v>
      </c>
      <c r="W33" s="8">
        <v>557.4</v>
      </c>
      <c r="X33" s="8">
        <v>515.6</v>
      </c>
      <c r="Y33" s="8">
        <v>487.4</v>
      </c>
      <c r="Z33" s="8">
        <v>498.1</v>
      </c>
      <c r="AA33" s="8">
        <v>465.4</v>
      </c>
      <c r="AB33" s="8">
        <v>454.6</v>
      </c>
      <c r="AC33" s="8">
        <v>489.8</v>
      </c>
      <c r="AD33" s="8">
        <v>528.29999999999995</v>
      </c>
      <c r="AE33" s="8">
        <v>537.6</v>
      </c>
      <c r="AF33" s="8">
        <v>536.79999999999995</v>
      </c>
      <c r="AG33" s="8">
        <v>522.5</v>
      </c>
      <c r="AH33" s="8">
        <v>504</v>
      </c>
      <c r="AI33" s="8">
        <v>482.7</v>
      </c>
    </row>
    <row r="34" spans="1:35" x14ac:dyDescent="0.3">
      <c r="A34" s="3" t="s">
        <v>425</v>
      </c>
      <c r="B34" s="8">
        <v>571</v>
      </c>
      <c r="C34" s="8">
        <v>553</v>
      </c>
      <c r="D34" s="8">
        <v>524.20000000000005</v>
      </c>
      <c r="E34" s="8">
        <v>491.4</v>
      </c>
      <c r="F34" s="8">
        <v>458.7</v>
      </c>
      <c r="G34" s="8">
        <v>456.8</v>
      </c>
      <c r="H34" s="8">
        <v>491.5</v>
      </c>
      <c r="I34" s="8">
        <v>538.1</v>
      </c>
      <c r="J34" s="8">
        <v>573.20000000000005</v>
      </c>
      <c r="K34" s="8">
        <v>584.4</v>
      </c>
      <c r="L34" s="8">
        <v>579.1</v>
      </c>
      <c r="M34" s="8">
        <v>525.6</v>
      </c>
      <c r="N34" s="8">
        <v>499.8</v>
      </c>
      <c r="O34" s="8">
        <v>550.9</v>
      </c>
      <c r="P34" s="8">
        <v>564.6</v>
      </c>
      <c r="Q34" s="8">
        <v>544.6</v>
      </c>
      <c r="R34" s="8">
        <v>559.20000000000005</v>
      </c>
      <c r="S34" s="8">
        <v>583.70000000000005</v>
      </c>
      <c r="T34" s="8">
        <v>597.70000000000005</v>
      </c>
      <c r="U34" s="8">
        <v>578.70000000000005</v>
      </c>
      <c r="V34" s="8">
        <v>553.5</v>
      </c>
      <c r="W34" s="8">
        <v>526.29999999999995</v>
      </c>
      <c r="X34" s="8">
        <v>496</v>
      </c>
      <c r="Y34" s="8">
        <v>477.3</v>
      </c>
      <c r="Z34" s="8">
        <v>494.7</v>
      </c>
      <c r="AA34" s="8">
        <v>465</v>
      </c>
      <c r="AB34" s="8">
        <v>454.3</v>
      </c>
      <c r="AC34" s="8">
        <v>489.7</v>
      </c>
      <c r="AD34" s="8">
        <v>528.29999999999995</v>
      </c>
      <c r="AE34" s="8">
        <v>537.5</v>
      </c>
      <c r="AF34" s="8">
        <v>536.79999999999995</v>
      </c>
      <c r="AG34" s="8">
        <v>522.4</v>
      </c>
      <c r="AH34" s="8">
        <v>503.9</v>
      </c>
      <c r="AI34" s="8">
        <v>482.6</v>
      </c>
    </row>
    <row r="35" spans="1:35" x14ac:dyDescent="0.3">
      <c r="A35" s="17" t="s">
        <v>426</v>
      </c>
      <c r="B35" s="8">
        <v>0</v>
      </c>
      <c r="C35" s="8">
        <v>0</v>
      </c>
      <c r="D35" s="8">
        <v>0</v>
      </c>
      <c r="E35" s="8">
        <v>0</v>
      </c>
      <c r="F35" s="8">
        <v>0</v>
      </c>
      <c r="G35" s="8">
        <v>0</v>
      </c>
      <c r="H35" s="8">
        <v>0</v>
      </c>
      <c r="I35" s="8">
        <v>0</v>
      </c>
      <c r="J35" s="8">
        <v>0</v>
      </c>
      <c r="K35" s="8">
        <v>0</v>
      </c>
      <c r="L35" s="8">
        <v>0</v>
      </c>
      <c r="M35" s="8">
        <v>0</v>
      </c>
      <c r="N35" s="8">
        <v>1.2</v>
      </c>
      <c r="O35" s="8">
        <v>2</v>
      </c>
      <c r="P35" s="8">
        <v>2.8</v>
      </c>
      <c r="Q35" s="8">
        <v>4</v>
      </c>
      <c r="R35" s="8">
        <v>4.2</v>
      </c>
      <c r="S35" s="8">
        <v>4.4000000000000004</v>
      </c>
      <c r="T35" s="8">
        <v>4.8</v>
      </c>
      <c r="U35" s="8">
        <v>5.7</v>
      </c>
      <c r="V35" s="8">
        <v>6.4</v>
      </c>
      <c r="W35" s="8">
        <v>7.1</v>
      </c>
      <c r="X35" s="8">
        <v>8.8000000000000007</v>
      </c>
      <c r="Y35" s="8">
        <v>9.9</v>
      </c>
      <c r="Z35" s="8">
        <v>10.6</v>
      </c>
      <c r="AA35" s="8">
        <v>10.9</v>
      </c>
      <c r="AB35" s="8">
        <v>9.6999999999999993</v>
      </c>
      <c r="AC35" s="8">
        <v>7.5</v>
      </c>
      <c r="AD35" s="8">
        <v>5.6</v>
      </c>
      <c r="AE35" s="8">
        <v>4.5999999999999996</v>
      </c>
      <c r="AF35" s="8">
        <v>4.5</v>
      </c>
      <c r="AG35" s="8">
        <v>3.8</v>
      </c>
      <c r="AH35" s="8">
        <v>3.3</v>
      </c>
      <c r="AI35" s="8">
        <v>2.9</v>
      </c>
    </row>
    <row r="36" spans="1:35" x14ac:dyDescent="0.3">
      <c r="A36" s="3" t="s">
        <v>427</v>
      </c>
      <c r="B36" s="8">
        <v>99.6</v>
      </c>
      <c r="C36" s="8">
        <v>116</v>
      </c>
      <c r="D36" s="8">
        <v>124.2</v>
      </c>
      <c r="E36" s="8">
        <v>132.80000000000001</v>
      </c>
      <c r="F36" s="8">
        <v>140.80000000000001</v>
      </c>
      <c r="G36" s="8">
        <v>147.9</v>
      </c>
      <c r="H36" s="8">
        <v>152.30000000000001</v>
      </c>
      <c r="I36" s="8">
        <v>146.4</v>
      </c>
      <c r="J36" s="8">
        <v>136.9</v>
      </c>
      <c r="K36" s="8">
        <v>125.7</v>
      </c>
      <c r="L36" s="8">
        <v>116.2</v>
      </c>
      <c r="M36" s="8">
        <v>107.9</v>
      </c>
      <c r="N36" s="8">
        <v>100.8</v>
      </c>
      <c r="O36" s="8">
        <v>94.8</v>
      </c>
      <c r="P36" s="8">
        <v>89.2</v>
      </c>
      <c r="Q36" s="8">
        <v>83.1</v>
      </c>
      <c r="R36" s="8">
        <v>77.099999999999994</v>
      </c>
      <c r="S36" s="8">
        <v>70.8</v>
      </c>
      <c r="T36" s="8">
        <v>58.4</v>
      </c>
      <c r="U36" s="8">
        <v>49.1</v>
      </c>
      <c r="V36" s="8">
        <v>42.8</v>
      </c>
      <c r="W36" s="8">
        <v>31.1</v>
      </c>
      <c r="X36" s="8">
        <v>19.5</v>
      </c>
      <c r="Y36" s="8">
        <v>10.1</v>
      </c>
      <c r="Z36" s="8">
        <v>3.3</v>
      </c>
      <c r="AA36" s="8">
        <v>0.4</v>
      </c>
      <c r="AB36" s="8">
        <v>0.3</v>
      </c>
      <c r="AC36" s="8">
        <v>0.1</v>
      </c>
      <c r="AD36" s="8">
        <v>0.1</v>
      </c>
      <c r="AE36" s="8">
        <v>0.1</v>
      </c>
      <c r="AF36" s="8">
        <v>0.1</v>
      </c>
      <c r="AG36" s="8">
        <v>0.1</v>
      </c>
      <c r="AH36" s="8">
        <v>0.1</v>
      </c>
      <c r="AI36" s="8">
        <v>0.1</v>
      </c>
    </row>
    <row r="37" spans="1:35" x14ac:dyDescent="0.3">
      <c r="A37" s="3" t="s">
        <v>428</v>
      </c>
      <c r="B37" s="8">
        <v>26.3</v>
      </c>
      <c r="C37" s="8">
        <v>27.9</v>
      </c>
      <c r="D37" s="8">
        <v>26.9</v>
      </c>
      <c r="E37" s="8">
        <v>26.9</v>
      </c>
      <c r="F37" s="8">
        <v>26.7</v>
      </c>
      <c r="G37" s="8">
        <v>27</v>
      </c>
      <c r="H37" s="8">
        <v>28.2</v>
      </c>
      <c r="I37" s="8">
        <v>30.1</v>
      </c>
      <c r="J37" s="8">
        <v>31.1</v>
      </c>
      <c r="K37" s="8">
        <v>31.1</v>
      </c>
      <c r="L37" s="8">
        <v>30.6</v>
      </c>
      <c r="M37" s="8">
        <v>29.3</v>
      </c>
      <c r="N37" s="8">
        <v>27.5</v>
      </c>
      <c r="O37" s="8">
        <v>27.9</v>
      </c>
      <c r="P37" s="8">
        <v>28.4</v>
      </c>
      <c r="Q37" s="8">
        <v>28.1</v>
      </c>
      <c r="R37" s="8">
        <v>28.2</v>
      </c>
      <c r="S37" s="8">
        <v>28.8</v>
      </c>
      <c r="T37" s="8">
        <v>29.2</v>
      </c>
      <c r="U37" s="8">
        <v>28.3</v>
      </c>
      <c r="V37" s="8">
        <v>27.3</v>
      </c>
      <c r="W37" s="8">
        <v>26</v>
      </c>
      <c r="X37" s="8">
        <v>24.4</v>
      </c>
      <c r="Y37" s="8">
        <v>22.8</v>
      </c>
      <c r="Z37" s="8">
        <v>23.3</v>
      </c>
      <c r="AA37" s="8">
        <v>22.3</v>
      </c>
      <c r="AB37" s="8">
        <v>20.2</v>
      </c>
      <c r="AC37" s="8">
        <v>20.100000000000001</v>
      </c>
      <c r="AD37" s="8">
        <v>20.100000000000001</v>
      </c>
      <c r="AE37" s="8">
        <v>20</v>
      </c>
      <c r="AF37" s="8">
        <v>19.7</v>
      </c>
      <c r="AG37" s="8">
        <v>19.5</v>
      </c>
      <c r="AH37" s="8">
        <v>19.5</v>
      </c>
      <c r="AI37" s="8">
        <v>19.5</v>
      </c>
    </row>
    <row r="38" spans="1:35" x14ac:dyDescent="0.3">
      <c r="A38" s="3" t="s">
        <v>429</v>
      </c>
      <c r="B38" s="8">
        <v>50.2</v>
      </c>
      <c r="C38" s="8">
        <v>44.3</v>
      </c>
      <c r="D38" s="8">
        <v>41.4</v>
      </c>
      <c r="E38" s="8">
        <v>39.700000000000003</v>
      </c>
      <c r="F38" s="8">
        <v>30.3</v>
      </c>
      <c r="G38" s="8">
        <v>35.200000000000003</v>
      </c>
      <c r="H38" s="8">
        <v>38.6</v>
      </c>
      <c r="I38" s="8">
        <v>39.200000000000003</v>
      </c>
      <c r="J38" s="8">
        <v>34.200000000000003</v>
      </c>
      <c r="K38" s="8">
        <v>34.4</v>
      </c>
      <c r="L38" s="8">
        <v>32.4</v>
      </c>
      <c r="M38" s="8">
        <v>30</v>
      </c>
      <c r="N38" s="8">
        <v>32.4</v>
      </c>
      <c r="O38" s="8">
        <v>60.6</v>
      </c>
      <c r="P38" s="8">
        <v>49.5</v>
      </c>
      <c r="Q38" s="8">
        <v>35.9</v>
      </c>
      <c r="R38" s="8">
        <v>41</v>
      </c>
      <c r="S38" s="8">
        <v>42.9</v>
      </c>
      <c r="T38" s="8">
        <v>30.7</v>
      </c>
      <c r="U38" s="8">
        <v>27.6</v>
      </c>
      <c r="V38" s="8">
        <v>25.7</v>
      </c>
      <c r="W38" s="8">
        <v>20.8</v>
      </c>
      <c r="X38" s="8">
        <v>19.2</v>
      </c>
      <c r="Y38" s="8">
        <v>19.399999999999999</v>
      </c>
      <c r="Z38" s="8">
        <v>202</v>
      </c>
      <c r="AA38" s="8">
        <v>99.8</v>
      </c>
      <c r="AB38" s="8">
        <v>37.1</v>
      </c>
      <c r="AC38" s="8">
        <v>25.1</v>
      </c>
      <c r="AD38" s="8">
        <v>25.1</v>
      </c>
      <c r="AE38" s="8">
        <v>22.6</v>
      </c>
      <c r="AF38" s="8">
        <v>22.6</v>
      </c>
      <c r="AG38" s="8">
        <v>22.1</v>
      </c>
      <c r="AH38" s="8">
        <v>21.4</v>
      </c>
      <c r="AI38" s="8">
        <v>20.6</v>
      </c>
    </row>
    <row r="39" spans="1:35" x14ac:dyDescent="0.3">
      <c r="A39" s="3" t="s">
        <v>430</v>
      </c>
      <c r="B39" s="8">
        <v>-18.600000000000001</v>
      </c>
      <c r="C39" s="8">
        <v>-14.6</v>
      </c>
      <c r="D39" s="8">
        <v>-41.8</v>
      </c>
      <c r="E39" s="8">
        <v>-26.3</v>
      </c>
      <c r="F39" s="8">
        <v>-33.1</v>
      </c>
      <c r="G39" s="8">
        <v>-5.3</v>
      </c>
      <c r="H39" s="8">
        <v>35.200000000000003</v>
      </c>
      <c r="I39" s="8">
        <v>45.5</v>
      </c>
      <c r="J39" s="8">
        <v>18.899999999999999</v>
      </c>
      <c r="K39" s="8">
        <v>2.5</v>
      </c>
      <c r="L39" s="8">
        <v>-9.9</v>
      </c>
      <c r="M39" s="8">
        <v>-30.3</v>
      </c>
      <c r="N39" s="8">
        <v>-25.1</v>
      </c>
      <c r="O39" s="8">
        <v>30.3</v>
      </c>
      <c r="P39" s="8">
        <v>4.3</v>
      </c>
      <c r="Q39" s="8">
        <v>-16.7</v>
      </c>
      <c r="R39" s="8">
        <v>-4.5999999999999996</v>
      </c>
      <c r="S39" s="8">
        <v>15.3</v>
      </c>
      <c r="T39" s="8">
        <v>-0.6</v>
      </c>
      <c r="U39" s="8">
        <v>-42.1</v>
      </c>
      <c r="V39" s="8">
        <v>-22.4</v>
      </c>
      <c r="W39" s="8">
        <v>-21.6</v>
      </c>
      <c r="X39" s="8">
        <v>-26.2</v>
      </c>
      <c r="Y39" s="8">
        <v>-19</v>
      </c>
      <c r="Z39" s="8">
        <v>7.9</v>
      </c>
      <c r="AA39" s="8">
        <v>-17.5</v>
      </c>
      <c r="AB39" s="8">
        <v>-26.8</v>
      </c>
      <c r="AC39" s="8">
        <v>-4.7</v>
      </c>
      <c r="AD39" s="8">
        <v>1.3</v>
      </c>
      <c r="AE39" s="8">
        <v>5.8</v>
      </c>
      <c r="AF39" s="8">
        <v>2.1</v>
      </c>
      <c r="AG39" s="8">
        <v>-6.1</v>
      </c>
      <c r="AH39" s="8">
        <v>-9.6999999999999993</v>
      </c>
      <c r="AI39" s="8">
        <v>-11.5</v>
      </c>
    </row>
    <row r="40" spans="1:35" x14ac:dyDescent="0.3">
      <c r="A40" s="3" t="s">
        <v>431</v>
      </c>
      <c r="B40" s="8">
        <v>135.5</v>
      </c>
      <c r="C40" s="8">
        <v>130.69999999999999</v>
      </c>
      <c r="D40" s="8">
        <v>123.7</v>
      </c>
      <c r="E40" s="8">
        <v>118.6</v>
      </c>
      <c r="F40" s="8">
        <v>114.5</v>
      </c>
      <c r="G40" s="8">
        <v>110</v>
      </c>
      <c r="H40" s="8">
        <v>106.5</v>
      </c>
      <c r="I40" s="8">
        <v>107.9</v>
      </c>
      <c r="J40" s="8">
        <v>109.9</v>
      </c>
      <c r="K40" s="8">
        <v>109</v>
      </c>
      <c r="L40" s="8">
        <v>111.1</v>
      </c>
      <c r="M40" s="8">
        <v>113.6</v>
      </c>
      <c r="N40" s="8">
        <v>115.3</v>
      </c>
      <c r="O40" s="8">
        <v>117.5</v>
      </c>
      <c r="P40" s="8">
        <v>120.3</v>
      </c>
      <c r="Q40" s="8">
        <v>119.2</v>
      </c>
      <c r="R40" s="8">
        <v>115</v>
      </c>
      <c r="S40" s="8">
        <v>111.3</v>
      </c>
      <c r="T40" s="8">
        <v>107.1</v>
      </c>
      <c r="U40" s="8">
        <v>101.9</v>
      </c>
      <c r="V40" s="8">
        <v>94.5</v>
      </c>
      <c r="W40" s="8">
        <v>84.1</v>
      </c>
      <c r="X40" s="8">
        <v>74.5</v>
      </c>
      <c r="Y40" s="8">
        <v>57.1</v>
      </c>
      <c r="Z40" s="8">
        <v>42.6</v>
      </c>
      <c r="AA40" s="8">
        <v>32.299999999999997</v>
      </c>
      <c r="AB40" s="8">
        <v>23.2</v>
      </c>
      <c r="AC40" s="8">
        <v>15.5</v>
      </c>
      <c r="AD40" s="8">
        <v>10.8</v>
      </c>
      <c r="AE40" s="8">
        <v>8.9</v>
      </c>
      <c r="AF40" s="8">
        <v>8.3000000000000007</v>
      </c>
      <c r="AG40" s="8">
        <v>7</v>
      </c>
      <c r="AH40" s="8">
        <v>6.1</v>
      </c>
      <c r="AI40" s="8">
        <v>5.3</v>
      </c>
    </row>
    <row r="41" spans="1:35" ht="15" thickBot="1" x14ac:dyDescent="0.35">
      <c r="A41" s="3" t="s">
        <v>432</v>
      </c>
      <c r="B41" s="8"/>
      <c r="C41" s="8"/>
      <c r="D41" s="8"/>
      <c r="E41" s="8">
        <v>105.7</v>
      </c>
      <c r="F41" s="8">
        <v>111.1</v>
      </c>
      <c r="G41" s="8">
        <v>110.2</v>
      </c>
      <c r="H41" s="8">
        <v>111.1</v>
      </c>
      <c r="I41" s="8">
        <v>113.6</v>
      </c>
      <c r="J41" s="8">
        <v>112.8</v>
      </c>
      <c r="K41" s="8">
        <v>110.8</v>
      </c>
      <c r="L41" s="8">
        <v>109.3</v>
      </c>
      <c r="M41" s="8">
        <v>106.4</v>
      </c>
      <c r="N41" s="8">
        <v>102.7</v>
      </c>
      <c r="O41" s="8">
        <v>110.9</v>
      </c>
      <c r="P41" s="8">
        <v>120.2</v>
      </c>
      <c r="Q41" s="8">
        <v>123.4</v>
      </c>
      <c r="R41" s="8">
        <v>122.6</v>
      </c>
      <c r="S41" s="8">
        <v>120.7</v>
      </c>
      <c r="T41" s="8">
        <v>121.1</v>
      </c>
      <c r="U41" s="8">
        <v>132.9</v>
      </c>
      <c r="V41" s="8">
        <v>143.19999999999999</v>
      </c>
      <c r="W41" s="8">
        <v>151.80000000000001</v>
      </c>
      <c r="X41" s="8">
        <v>155.69999999999999</v>
      </c>
      <c r="Y41" s="8">
        <v>157.69999999999999</v>
      </c>
      <c r="Z41" s="8">
        <v>164.5</v>
      </c>
      <c r="AA41" s="8">
        <v>166.5</v>
      </c>
      <c r="AB41" s="8">
        <v>179</v>
      </c>
      <c r="AC41" s="8">
        <v>188.4</v>
      </c>
      <c r="AD41" s="8">
        <v>190.9</v>
      </c>
      <c r="AE41" s="8">
        <v>192.8</v>
      </c>
      <c r="AF41" s="8">
        <v>189.9</v>
      </c>
      <c r="AG41" s="8">
        <v>190.6</v>
      </c>
      <c r="AH41" s="8">
        <v>191.4</v>
      </c>
      <c r="AI41" s="8">
        <v>193</v>
      </c>
    </row>
    <row r="42" spans="1:35" ht="15" customHeight="1" x14ac:dyDescent="0.3">
      <c r="A42" s="30" t="s">
        <v>433</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row>
    <row r="43" spans="1:35" ht="15" customHeight="1" x14ac:dyDescent="0.3">
      <c r="A43" s="32" t="s">
        <v>434</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row>
    <row r="44" spans="1:35" ht="15" customHeight="1" x14ac:dyDescent="0.3">
      <c r="A44" s="32" t="s">
        <v>435</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row>
    <row r="45" spans="1:35" ht="15" customHeight="1" x14ac:dyDescent="0.3">
      <c r="A45" s="32" t="s">
        <v>436</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row>
    <row r="46" spans="1:35" ht="15" customHeight="1" x14ac:dyDescent="0.3">
      <c r="A46" s="32" t="s">
        <v>437</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row>
    <row r="47" spans="1:35" ht="15" customHeight="1" x14ac:dyDescent="0.3">
      <c r="A47" s="32" t="s">
        <v>438</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row>
    <row r="48" spans="1:35" ht="15" customHeight="1" x14ac:dyDescent="0.3">
      <c r="A48" s="32" t="s">
        <v>439</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row>
    <row r="49" spans="1:35" ht="15" customHeight="1" x14ac:dyDescent="0.3">
      <c r="A49" s="32" t="s">
        <v>440</v>
      </c>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5" x14ac:dyDescent="0.3">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row>
  </sheetData>
  <mergeCells count="10">
    <mergeCell ref="A46:AI46"/>
    <mergeCell ref="A47:AI47"/>
    <mergeCell ref="A48:AI48"/>
    <mergeCell ref="A49:AI49"/>
    <mergeCell ref="A1:AI1"/>
    <mergeCell ref="A2:AI2"/>
    <mergeCell ref="A42:AI42"/>
    <mergeCell ref="A43:AI43"/>
    <mergeCell ref="A44:AI44"/>
    <mergeCell ref="A45:AI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7D8C-177A-4FE5-8BC9-CDE865C7B375}">
  <dimension ref="A1:AI3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1" width="5" style="1" bestFit="1" customWidth="1"/>
    <col min="22" max="22" width="5.109375" style="1" bestFit="1" customWidth="1"/>
    <col min="23" max="35" width="5" style="1" bestFit="1" customWidth="1"/>
    <col min="36" max="16384" width="9.109375" style="1"/>
  </cols>
  <sheetData>
    <row r="1" spans="1:35" ht="15" customHeight="1" x14ac:dyDescent="0.3">
      <c r="A1" s="28" t="s">
        <v>360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361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ht="15" customHeight="1" x14ac:dyDescent="0.3">
      <c r="A4" s="37" t="s">
        <v>362</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5" x14ac:dyDescent="0.3">
      <c r="A5" s="17" t="s">
        <v>363</v>
      </c>
      <c r="B5" s="8">
        <v>2.1</v>
      </c>
      <c r="C5" s="8">
        <v>2.2999999999999998</v>
      </c>
      <c r="D5" s="8">
        <v>1.5</v>
      </c>
      <c r="E5" s="8">
        <v>3.1</v>
      </c>
      <c r="F5" s="8">
        <v>1</v>
      </c>
      <c r="G5" s="8">
        <v>4.2</v>
      </c>
      <c r="H5" s="8">
        <v>3.4</v>
      </c>
      <c r="I5" s="8">
        <v>1.1000000000000001</v>
      </c>
      <c r="J5" s="8">
        <v>2.5</v>
      </c>
      <c r="K5" s="8">
        <v>2</v>
      </c>
      <c r="L5" s="8">
        <v>2.7</v>
      </c>
      <c r="M5" s="8">
        <v>3.2</v>
      </c>
      <c r="N5" s="8">
        <v>4.0999999999999996</v>
      </c>
      <c r="O5" s="8">
        <v>3</v>
      </c>
      <c r="P5" s="8">
        <v>0.7</v>
      </c>
      <c r="Q5" s="8">
        <v>1.9</v>
      </c>
      <c r="R5" s="8">
        <v>3.2</v>
      </c>
      <c r="S5" s="8">
        <v>2.2999999999999998</v>
      </c>
      <c r="T5" s="8">
        <v>0.9</v>
      </c>
      <c r="U5" s="8">
        <v>0.2</v>
      </c>
      <c r="V5" s="8">
        <v>-0.3</v>
      </c>
      <c r="W5" s="8">
        <v>1.4</v>
      </c>
      <c r="X5" s="8">
        <v>1.5</v>
      </c>
      <c r="Y5" s="8">
        <v>2.1</v>
      </c>
      <c r="Z5" s="8">
        <v>5.2</v>
      </c>
      <c r="AA5" s="8">
        <v>0.3</v>
      </c>
      <c r="AB5" s="8">
        <v>4.5999999999999996</v>
      </c>
      <c r="AC5" s="8">
        <v>7.8</v>
      </c>
      <c r="AD5" s="8">
        <v>3.6</v>
      </c>
      <c r="AE5" s="8">
        <v>3.2</v>
      </c>
      <c r="AF5" s="8">
        <v>2.2999999999999998</v>
      </c>
      <c r="AG5" s="8">
        <v>2.2999999999999998</v>
      </c>
      <c r="AH5" s="8">
        <v>2.2999999999999998</v>
      </c>
      <c r="AI5" s="8">
        <v>2.2999999999999998</v>
      </c>
    </row>
    <row r="6" spans="1:35" x14ac:dyDescent="0.3">
      <c r="A6" s="22" t="s">
        <v>364</v>
      </c>
      <c r="B6" s="25">
        <v>1.7</v>
      </c>
      <c r="C6" s="25">
        <v>2.5</v>
      </c>
      <c r="D6" s="25">
        <v>1.4</v>
      </c>
      <c r="E6" s="25">
        <v>3.1</v>
      </c>
      <c r="F6" s="25">
        <v>1</v>
      </c>
      <c r="G6" s="25">
        <v>4.2</v>
      </c>
      <c r="H6" s="25">
        <v>3.4</v>
      </c>
      <c r="I6" s="25">
        <v>0.9</v>
      </c>
      <c r="J6" s="25">
        <v>2.2000000000000002</v>
      </c>
      <c r="K6" s="25">
        <v>1.5</v>
      </c>
      <c r="L6" s="25">
        <v>2.2000000000000002</v>
      </c>
      <c r="M6" s="25">
        <v>2.7</v>
      </c>
      <c r="N6" s="25">
        <v>3.7</v>
      </c>
      <c r="O6" s="25">
        <v>2.4</v>
      </c>
      <c r="P6" s="25">
        <v>0</v>
      </c>
      <c r="Q6" s="25">
        <v>1.6</v>
      </c>
      <c r="R6" s="25">
        <v>3.2</v>
      </c>
      <c r="S6" s="25">
        <v>2.5</v>
      </c>
      <c r="T6" s="25">
        <v>0.8</v>
      </c>
      <c r="U6" s="25">
        <v>0</v>
      </c>
      <c r="V6" s="25">
        <v>-0.3</v>
      </c>
      <c r="W6" s="25">
        <v>1.5</v>
      </c>
      <c r="X6" s="25">
        <v>1.3</v>
      </c>
      <c r="Y6" s="25">
        <v>2</v>
      </c>
      <c r="Z6" s="25">
        <v>4.4000000000000004</v>
      </c>
      <c r="AA6" s="25">
        <v>0</v>
      </c>
      <c r="AB6" s="25">
        <v>4.9000000000000004</v>
      </c>
      <c r="AC6" s="25">
        <v>8.1999999999999993</v>
      </c>
      <c r="AD6" s="25">
        <v>3.7</v>
      </c>
      <c r="AE6" s="25">
        <v>3.3</v>
      </c>
      <c r="AF6" s="25">
        <v>2.2999999999999998</v>
      </c>
      <c r="AG6" s="25">
        <v>2.2999999999999998</v>
      </c>
      <c r="AH6" s="25">
        <v>2.2999999999999998</v>
      </c>
      <c r="AI6" s="25">
        <v>2.2999999999999998</v>
      </c>
    </row>
    <row r="7" spans="1:35" x14ac:dyDescent="0.3">
      <c r="A7" s="17" t="s">
        <v>365</v>
      </c>
      <c r="B7" s="8">
        <v>1.7</v>
      </c>
      <c r="C7" s="8">
        <v>2.9</v>
      </c>
      <c r="D7" s="8">
        <v>1.2</v>
      </c>
      <c r="E7" s="8">
        <v>3.7</v>
      </c>
      <c r="F7" s="8">
        <v>1.7</v>
      </c>
      <c r="G7" s="8">
        <v>3.6</v>
      </c>
      <c r="H7" s="8">
        <v>3.8</v>
      </c>
      <c r="I7" s="8">
        <v>1.7</v>
      </c>
      <c r="J7" s="8">
        <v>2</v>
      </c>
      <c r="K7" s="8">
        <v>1.4</v>
      </c>
      <c r="L7" s="8">
        <v>3.4</v>
      </c>
      <c r="M7" s="8">
        <v>3.4</v>
      </c>
      <c r="N7" s="8">
        <v>3.4</v>
      </c>
      <c r="O7" s="8">
        <v>0.6</v>
      </c>
      <c r="P7" s="8">
        <v>1</v>
      </c>
      <c r="Q7" s="8">
        <v>3</v>
      </c>
      <c r="R7" s="8">
        <v>2.9</v>
      </c>
      <c r="S7" s="8">
        <v>2</v>
      </c>
      <c r="T7" s="8">
        <v>0.8</v>
      </c>
      <c r="U7" s="8">
        <v>0.1</v>
      </c>
      <c r="V7" s="8">
        <v>0.1</v>
      </c>
      <c r="W7" s="8">
        <v>1.9</v>
      </c>
      <c r="X7" s="8">
        <v>1.8</v>
      </c>
      <c r="Y7" s="8">
        <v>2</v>
      </c>
      <c r="Z7" s="8">
        <v>-2.8</v>
      </c>
      <c r="AA7" s="8">
        <v>5.2</v>
      </c>
      <c r="AB7" s="8">
        <v>7.4</v>
      </c>
      <c r="AC7" s="8">
        <v>7.9</v>
      </c>
      <c r="AD7" s="8">
        <v>3.7</v>
      </c>
      <c r="AE7" s="8">
        <v>3.5</v>
      </c>
      <c r="AF7" s="8">
        <v>2.5</v>
      </c>
      <c r="AG7" s="8">
        <v>2.5</v>
      </c>
      <c r="AH7" s="8">
        <v>2.4</v>
      </c>
      <c r="AI7" s="8">
        <v>2.4</v>
      </c>
    </row>
    <row r="8" spans="1:35" x14ac:dyDescent="0.3">
      <c r="A8" s="17" t="s">
        <v>366</v>
      </c>
      <c r="B8" s="8">
        <v>2.2999999999999998</v>
      </c>
      <c r="C8" s="8">
        <v>1.7</v>
      </c>
      <c r="D8" s="8">
        <v>1.2</v>
      </c>
      <c r="E8" s="8">
        <v>3.6</v>
      </c>
      <c r="F8" s="8">
        <v>1.9</v>
      </c>
      <c r="G8" s="8">
        <v>4.2</v>
      </c>
      <c r="H8" s="8">
        <v>2.7</v>
      </c>
      <c r="I8" s="8">
        <v>1</v>
      </c>
      <c r="J8" s="8">
        <v>2.8</v>
      </c>
      <c r="K8" s="8">
        <v>2</v>
      </c>
      <c r="L8" s="8">
        <v>2.8</v>
      </c>
      <c r="M8" s="8">
        <v>2.4</v>
      </c>
      <c r="N8" s="8">
        <v>4</v>
      </c>
      <c r="O8" s="8">
        <v>2.6</v>
      </c>
      <c r="P8" s="8">
        <v>0.9</v>
      </c>
      <c r="Q8" s="8">
        <v>2.7</v>
      </c>
      <c r="R8" s="8">
        <v>3.2</v>
      </c>
      <c r="S8" s="8">
        <v>2.5</v>
      </c>
      <c r="T8" s="8">
        <v>1.3</v>
      </c>
      <c r="U8" s="8">
        <v>0.5</v>
      </c>
      <c r="V8" s="8">
        <v>1.4</v>
      </c>
      <c r="W8" s="8">
        <v>1.6</v>
      </c>
      <c r="X8" s="8">
        <v>2.1</v>
      </c>
      <c r="Y8" s="8">
        <v>2.2999999999999998</v>
      </c>
      <c r="Z8" s="8">
        <v>4.7</v>
      </c>
      <c r="AA8" s="8">
        <v>0.8</v>
      </c>
      <c r="AB8" s="8">
        <v>4.8</v>
      </c>
      <c r="AC8" s="8">
        <v>8.4</v>
      </c>
      <c r="AD8" s="8">
        <v>3.1</v>
      </c>
      <c r="AE8" s="8">
        <v>3.4</v>
      </c>
      <c r="AF8" s="8">
        <v>2.4</v>
      </c>
      <c r="AG8" s="8">
        <v>2.4</v>
      </c>
      <c r="AH8" s="8">
        <v>2.4</v>
      </c>
      <c r="AI8" s="8">
        <v>2.4</v>
      </c>
    </row>
    <row r="9" spans="1:35" x14ac:dyDescent="0.3">
      <c r="A9" s="17" t="s">
        <v>367</v>
      </c>
      <c r="B9" s="8">
        <v>1.8</v>
      </c>
      <c r="C9" s="8">
        <v>2.2999999999999998</v>
      </c>
      <c r="D9" s="8">
        <v>0.8</v>
      </c>
      <c r="E9" s="8">
        <v>4.0999999999999996</v>
      </c>
      <c r="F9" s="8">
        <v>2.7</v>
      </c>
      <c r="G9" s="8">
        <v>3.5</v>
      </c>
      <c r="H9" s="8">
        <v>3.1</v>
      </c>
      <c r="I9" s="8">
        <v>1.7</v>
      </c>
      <c r="J9" s="8">
        <v>2.2000000000000002</v>
      </c>
      <c r="K9" s="8">
        <v>1.4</v>
      </c>
      <c r="L9" s="8">
        <v>3.5</v>
      </c>
      <c r="M9" s="8">
        <v>2.6</v>
      </c>
      <c r="N9" s="8">
        <v>3.2</v>
      </c>
      <c r="O9" s="8">
        <v>0.2</v>
      </c>
      <c r="P9" s="8">
        <v>1.2</v>
      </c>
      <c r="Q9" s="8">
        <v>3.8</v>
      </c>
      <c r="R9" s="8">
        <v>2.9</v>
      </c>
      <c r="S9" s="8">
        <v>2.2000000000000002</v>
      </c>
      <c r="T9" s="8">
        <v>1.1000000000000001</v>
      </c>
      <c r="U9" s="8">
        <v>0.4</v>
      </c>
      <c r="V9" s="8">
        <v>1.8</v>
      </c>
      <c r="W9" s="8">
        <v>2.1</v>
      </c>
      <c r="X9" s="8">
        <v>2.5</v>
      </c>
      <c r="Y9" s="8">
        <v>2.2000000000000002</v>
      </c>
      <c r="Z9" s="8">
        <v>-3.3</v>
      </c>
      <c r="AA9" s="8">
        <v>5.8</v>
      </c>
      <c r="AB9" s="8">
        <v>7.6</v>
      </c>
      <c r="AC9" s="8">
        <v>8.4</v>
      </c>
      <c r="AD9" s="8">
        <v>3.3</v>
      </c>
      <c r="AE9" s="8">
        <v>3.7</v>
      </c>
      <c r="AF9" s="8">
        <v>2.6</v>
      </c>
      <c r="AG9" s="8">
        <v>2.5</v>
      </c>
      <c r="AH9" s="8">
        <v>2.5</v>
      </c>
      <c r="AI9" s="8">
        <v>2.4</v>
      </c>
    </row>
    <row r="10" spans="1:35" x14ac:dyDescent="0.3">
      <c r="A10" s="17" t="s">
        <v>368</v>
      </c>
      <c r="B10" s="8">
        <v>1.9</v>
      </c>
      <c r="C10" s="8">
        <v>1.6</v>
      </c>
      <c r="D10" s="8">
        <v>1.3</v>
      </c>
      <c r="E10" s="8">
        <v>1.2</v>
      </c>
      <c r="F10" s="8">
        <v>1.4</v>
      </c>
      <c r="G10" s="8">
        <v>2.4</v>
      </c>
      <c r="H10" s="8">
        <v>2.5</v>
      </c>
      <c r="I10" s="8">
        <v>1.4</v>
      </c>
      <c r="J10" s="8">
        <v>1.4</v>
      </c>
      <c r="K10" s="8">
        <v>1.9</v>
      </c>
      <c r="L10" s="8">
        <v>1.9</v>
      </c>
      <c r="M10" s="8">
        <v>1.7</v>
      </c>
      <c r="N10" s="8">
        <v>2.7</v>
      </c>
      <c r="O10" s="8">
        <v>2.7</v>
      </c>
      <c r="P10" s="8">
        <v>0.5</v>
      </c>
      <c r="Q10" s="8">
        <v>2.5</v>
      </c>
      <c r="R10" s="8">
        <v>2.8</v>
      </c>
      <c r="S10" s="8">
        <v>2</v>
      </c>
      <c r="T10" s="8">
        <v>0.9</v>
      </c>
      <c r="U10" s="8">
        <v>0.2</v>
      </c>
      <c r="V10" s="8">
        <v>0.5</v>
      </c>
      <c r="W10" s="8">
        <v>1.5</v>
      </c>
      <c r="X10" s="8">
        <v>1.6</v>
      </c>
      <c r="Y10" s="8">
        <v>1.8</v>
      </c>
      <c r="Z10" s="8">
        <v>1.1000000000000001</v>
      </c>
      <c r="AA10" s="8">
        <v>1</v>
      </c>
      <c r="AB10" s="8">
        <v>4.9000000000000004</v>
      </c>
      <c r="AC10" s="8">
        <v>8.1</v>
      </c>
      <c r="AD10" s="8">
        <v>3</v>
      </c>
      <c r="AE10" s="8">
        <v>2.7</v>
      </c>
      <c r="AF10" s="8">
        <v>1.8</v>
      </c>
      <c r="AG10" s="8">
        <v>1.8</v>
      </c>
      <c r="AH10" s="8">
        <v>1.8</v>
      </c>
      <c r="AI10" s="8">
        <v>1.8</v>
      </c>
    </row>
    <row r="11" spans="1:35" x14ac:dyDescent="0.3">
      <c r="A11" s="17" t="s">
        <v>369</v>
      </c>
      <c r="B11" s="8">
        <v>0.4</v>
      </c>
      <c r="C11" s="8">
        <v>0.1</v>
      </c>
      <c r="D11" s="8">
        <v>-0.1</v>
      </c>
      <c r="E11" s="8">
        <v>2.4</v>
      </c>
      <c r="F11" s="8">
        <v>0.6</v>
      </c>
      <c r="G11" s="8">
        <v>1.7</v>
      </c>
      <c r="H11" s="8">
        <v>0.2</v>
      </c>
      <c r="I11" s="8">
        <v>-0.4</v>
      </c>
      <c r="J11" s="8">
        <v>1.3</v>
      </c>
      <c r="K11" s="8">
        <v>0</v>
      </c>
      <c r="L11" s="8">
        <v>1</v>
      </c>
      <c r="M11" s="8">
        <v>0.7</v>
      </c>
      <c r="N11" s="8">
        <v>1.3</v>
      </c>
      <c r="O11" s="8">
        <v>-0.1</v>
      </c>
      <c r="P11" s="8">
        <v>0.4</v>
      </c>
      <c r="Q11" s="8">
        <v>0.3</v>
      </c>
      <c r="R11" s="8">
        <v>0.4</v>
      </c>
      <c r="S11" s="8">
        <v>0.5</v>
      </c>
      <c r="T11" s="8">
        <v>0.4</v>
      </c>
      <c r="U11" s="8">
        <v>0.3</v>
      </c>
      <c r="V11" s="8">
        <v>0.9</v>
      </c>
      <c r="W11" s="8">
        <v>0.1</v>
      </c>
      <c r="X11" s="8">
        <v>0.5</v>
      </c>
      <c r="Y11" s="8">
        <v>0.5</v>
      </c>
      <c r="Z11" s="8">
        <v>3.6</v>
      </c>
      <c r="AA11" s="8">
        <v>-0.2</v>
      </c>
      <c r="AB11" s="8">
        <v>-0.1</v>
      </c>
      <c r="AC11" s="8">
        <v>0.3</v>
      </c>
      <c r="AD11" s="8">
        <v>0.1</v>
      </c>
      <c r="AE11" s="8">
        <v>0.6</v>
      </c>
      <c r="AF11" s="8">
        <v>0.6</v>
      </c>
      <c r="AG11" s="8">
        <v>0.6</v>
      </c>
      <c r="AH11" s="8">
        <v>0.6</v>
      </c>
      <c r="AI11" s="8">
        <v>0.6</v>
      </c>
    </row>
    <row r="12" spans="1:35" x14ac:dyDescent="0.3">
      <c r="A12" s="17" t="s">
        <v>370</v>
      </c>
      <c r="B12" s="8">
        <v>-0.1</v>
      </c>
      <c r="C12" s="8">
        <v>0.7</v>
      </c>
      <c r="D12" s="8">
        <v>-0.5</v>
      </c>
      <c r="E12" s="8">
        <v>2.9</v>
      </c>
      <c r="F12" s="8">
        <v>1.3</v>
      </c>
      <c r="G12" s="8">
        <v>1.1000000000000001</v>
      </c>
      <c r="H12" s="8">
        <v>0.6</v>
      </c>
      <c r="I12" s="8">
        <v>0.2</v>
      </c>
      <c r="J12" s="8">
        <v>0.8</v>
      </c>
      <c r="K12" s="8">
        <v>-0.5</v>
      </c>
      <c r="L12" s="8">
        <v>1.6</v>
      </c>
      <c r="M12" s="8">
        <v>0.9</v>
      </c>
      <c r="N12" s="8">
        <v>0.5</v>
      </c>
      <c r="O12" s="8">
        <v>-2.5</v>
      </c>
      <c r="P12" s="8">
        <v>0.7</v>
      </c>
      <c r="Q12" s="8">
        <v>1.3</v>
      </c>
      <c r="R12" s="8">
        <v>0.1</v>
      </c>
      <c r="S12" s="8">
        <v>0.2</v>
      </c>
      <c r="T12" s="8">
        <v>0.3</v>
      </c>
      <c r="U12" s="8">
        <v>0.2</v>
      </c>
      <c r="V12" s="8">
        <v>1.3</v>
      </c>
      <c r="W12" s="8">
        <v>0.6</v>
      </c>
      <c r="X12" s="8">
        <v>0.8</v>
      </c>
      <c r="Y12" s="8">
        <v>0.3</v>
      </c>
      <c r="Z12" s="8">
        <v>-4.3</v>
      </c>
      <c r="AA12" s="8">
        <v>4.7</v>
      </c>
      <c r="AB12" s="8">
        <v>2.6</v>
      </c>
      <c r="AC12" s="8">
        <v>0.4</v>
      </c>
      <c r="AD12" s="8">
        <v>0.3</v>
      </c>
      <c r="AE12" s="8">
        <v>0.9</v>
      </c>
      <c r="AF12" s="8">
        <v>0.8</v>
      </c>
      <c r="AG12" s="8">
        <v>0.7</v>
      </c>
      <c r="AH12" s="8">
        <v>0.7</v>
      </c>
      <c r="AI12" s="8">
        <v>0.7</v>
      </c>
    </row>
    <row r="13" spans="1:35" x14ac:dyDescent="0.3">
      <c r="A13" s="17" t="s">
        <v>371</v>
      </c>
      <c r="B13" s="8">
        <v>-0.2</v>
      </c>
      <c r="C13" s="8">
        <v>1.7</v>
      </c>
      <c r="D13" s="8">
        <v>2.2000000000000002</v>
      </c>
      <c r="E13" s="8">
        <v>2.2000000000000002</v>
      </c>
      <c r="F13" s="8">
        <v>3.8</v>
      </c>
      <c r="G13" s="8">
        <v>1.6</v>
      </c>
      <c r="H13" s="8">
        <v>0.4</v>
      </c>
      <c r="I13" s="8">
        <v>0.1</v>
      </c>
      <c r="J13" s="8">
        <v>0.3</v>
      </c>
      <c r="K13" s="8">
        <v>1</v>
      </c>
      <c r="L13" s="8">
        <v>2.2999999999999998</v>
      </c>
      <c r="M13" s="8">
        <v>2.5</v>
      </c>
      <c r="N13" s="8">
        <v>1.4</v>
      </c>
      <c r="O13" s="8">
        <v>-3.5</v>
      </c>
      <c r="P13" s="8">
        <v>1.1000000000000001</v>
      </c>
      <c r="Q13" s="8">
        <v>2.8</v>
      </c>
      <c r="R13" s="8">
        <v>0</v>
      </c>
      <c r="S13" s="8">
        <v>-0.8</v>
      </c>
      <c r="T13" s="8">
        <v>-0.2</v>
      </c>
      <c r="U13" s="8">
        <v>0.9</v>
      </c>
      <c r="V13" s="8">
        <v>1.8</v>
      </c>
      <c r="W13" s="8">
        <v>2.2000000000000002</v>
      </c>
      <c r="X13" s="8">
        <v>2</v>
      </c>
      <c r="Y13" s="8">
        <v>1.5</v>
      </c>
      <c r="Z13" s="8">
        <v>-8.1999999999999993</v>
      </c>
      <c r="AA13" s="8">
        <v>6.7</v>
      </c>
      <c r="AB13" s="8">
        <v>5.0999999999999996</v>
      </c>
      <c r="AC13" s="8">
        <v>0.7</v>
      </c>
      <c r="AD13" s="8">
        <v>0.5</v>
      </c>
      <c r="AE13" s="8">
        <v>1</v>
      </c>
      <c r="AF13" s="8">
        <v>1.1000000000000001</v>
      </c>
      <c r="AG13" s="8">
        <v>1</v>
      </c>
      <c r="AH13" s="8">
        <v>1.1000000000000001</v>
      </c>
      <c r="AI13" s="8">
        <v>1.1000000000000001</v>
      </c>
    </row>
    <row r="14" spans="1:35" x14ac:dyDescent="0.3">
      <c r="A14" s="17" t="s">
        <v>372</v>
      </c>
      <c r="B14" s="8">
        <v>0.2</v>
      </c>
      <c r="C14" s="8">
        <v>1.2</v>
      </c>
      <c r="D14" s="8">
        <v>2.5</v>
      </c>
      <c r="E14" s="8">
        <v>1.7</v>
      </c>
      <c r="F14" s="8">
        <v>3</v>
      </c>
      <c r="G14" s="8">
        <v>2.2000000000000002</v>
      </c>
      <c r="H14" s="8">
        <v>0</v>
      </c>
      <c r="I14" s="8">
        <v>-0.5</v>
      </c>
      <c r="J14" s="8">
        <v>0.8</v>
      </c>
      <c r="K14" s="8">
        <v>1.5</v>
      </c>
      <c r="L14" s="8">
        <v>1.6</v>
      </c>
      <c r="M14" s="8">
        <v>2.2999999999999998</v>
      </c>
      <c r="N14" s="8">
        <v>2.1</v>
      </c>
      <c r="O14" s="8">
        <v>-1.1000000000000001</v>
      </c>
      <c r="P14" s="8">
        <v>0.8</v>
      </c>
      <c r="Q14" s="8">
        <v>1.7</v>
      </c>
      <c r="R14" s="8">
        <v>0.3</v>
      </c>
      <c r="S14" s="8">
        <v>-0.5</v>
      </c>
      <c r="T14" s="8">
        <v>-0.1</v>
      </c>
      <c r="U14" s="8">
        <v>1</v>
      </c>
      <c r="V14" s="8">
        <v>1.4</v>
      </c>
      <c r="W14" s="8">
        <v>1.7</v>
      </c>
      <c r="X14" s="8">
        <v>1.6</v>
      </c>
      <c r="Y14" s="8">
        <v>1.7</v>
      </c>
      <c r="Z14" s="8">
        <v>-0.6</v>
      </c>
      <c r="AA14" s="8">
        <v>1.7</v>
      </c>
      <c r="AB14" s="8">
        <v>2.2999999999999998</v>
      </c>
      <c r="AC14" s="8">
        <v>0.7</v>
      </c>
      <c r="AD14" s="8">
        <v>0.4</v>
      </c>
      <c r="AE14" s="8">
        <v>0.7</v>
      </c>
      <c r="AF14" s="8">
        <v>0.9</v>
      </c>
      <c r="AG14" s="8">
        <v>0.9</v>
      </c>
      <c r="AH14" s="8">
        <v>1</v>
      </c>
      <c r="AI14" s="8">
        <v>1</v>
      </c>
    </row>
    <row r="15" spans="1:35" x14ac:dyDescent="0.3">
      <c r="A15" s="16" t="s">
        <v>373</v>
      </c>
      <c r="B15" s="8">
        <v>2</v>
      </c>
      <c r="C15" s="8">
        <v>4.0999999999999996</v>
      </c>
      <c r="D15" s="8">
        <v>3.7</v>
      </c>
      <c r="E15" s="8">
        <v>5.4</v>
      </c>
      <c r="F15" s="8">
        <v>4.8</v>
      </c>
      <c r="G15" s="8">
        <v>5.9</v>
      </c>
      <c r="H15" s="8">
        <v>3.8</v>
      </c>
      <c r="I15" s="8">
        <v>1.2</v>
      </c>
      <c r="J15" s="8">
        <v>2.8</v>
      </c>
      <c r="K15" s="8">
        <v>2.9</v>
      </c>
      <c r="L15" s="8">
        <v>5</v>
      </c>
      <c r="M15" s="8">
        <v>5.8</v>
      </c>
      <c r="N15" s="8">
        <v>5.6</v>
      </c>
      <c r="O15" s="8">
        <v>-0.5</v>
      </c>
      <c r="P15" s="8">
        <v>1.9</v>
      </c>
      <c r="Q15" s="8">
        <v>4.8</v>
      </c>
      <c r="R15" s="8">
        <v>3.2</v>
      </c>
      <c r="S15" s="8">
        <v>1.5</v>
      </c>
      <c r="T15" s="8">
        <v>0.7</v>
      </c>
      <c r="U15" s="8">
        <v>1.1000000000000001</v>
      </c>
      <c r="V15" s="8">
        <v>1.5</v>
      </c>
      <c r="W15" s="8">
        <v>3.6</v>
      </c>
      <c r="X15" s="8">
        <v>3.5</v>
      </c>
      <c r="Y15" s="8">
        <v>3.7</v>
      </c>
      <c r="Z15" s="8">
        <v>-3.4</v>
      </c>
      <c r="AA15" s="8">
        <v>7</v>
      </c>
      <c r="AB15" s="8">
        <v>9.9</v>
      </c>
      <c r="AC15" s="8">
        <v>8.6</v>
      </c>
      <c r="AD15" s="8">
        <v>4.0999999999999996</v>
      </c>
      <c r="AE15" s="8">
        <v>4.3</v>
      </c>
      <c r="AF15" s="8">
        <v>3.4</v>
      </c>
      <c r="AG15" s="8">
        <v>3.3</v>
      </c>
      <c r="AH15" s="8">
        <v>3.4</v>
      </c>
      <c r="AI15" s="8">
        <v>3.4</v>
      </c>
    </row>
    <row r="16" spans="1:35" ht="15" thickBot="1" x14ac:dyDescent="0.35">
      <c r="A16" s="16" t="s">
        <v>374</v>
      </c>
      <c r="B16" s="8">
        <v>2.1</v>
      </c>
      <c r="C16" s="8">
        <v>3.5</v>
      </c>
      <c r="D16" s="8">
        <v>3.4</v>
      </c>
      <c r="E16" s="8">
        <v>5.9</v>
      </c>
      <c r="F16" s="8">
        <v>5.8</v>
      </c>
      <c r="G16" s="8">
        <v>5.8</v>
      </c>
      <c r="H16" s="8">
        <v>3.1</v>
      </c>
      <c r="I16" s="8">
        <v>1.2</v>
      </c>
      <c r="J16" s="8">
        <v>3.1</v>
      </c>
      <c r="K16" s="8">
        <v>3</v>
      </c>
      <c r="L16" s="8">
        <v>5.2</v>
      </c>
      <c r="M16" s="8">
        <v>5</v>
      </c>
      <c r="N16" s="8">
        <v>5.4</v>
      </c>
      <c r="O16" s="8">
        <v>-0.9</v>
      </c>
      <c r="P16" s="8">
        <v>2</v>
      </c>
      <c r="Q16" s="8">
        <v>5.6</v>
      </c>
      <c r="R16" s="8">
        <v>3.2</v>
      </c>
      <c r="S16" s="8">
        <v>1.7</v>
      </c>
      <c r="T16" s="8">
        <v>1.1000000000000001</v>
      </c>
      <c r="U16" s="8">
        <v>1.4</v>
      </c>
      <c r="V16" s="8">
        <v>3.2</v>
      </c>
      <c r="W16" s="8">
        <v>3.9</v>
      </c>
      <c r="X16" s="8">
        <v>4.0999999999999996</v>
      </c>
      <c r="Y16" s="8">
        <v>3.9</v>
      </c>
      <c r="Z16" s="8">
        <v>-3.9</v>
      </c>
      <c r="AA16" s="8">
        <v>7.5</v>
      </c>
      <c r="AB16" s="8">
        <v>10.1</v>
      </c>
      <c r="AC16" s="8">
        <v>9.1999999999999993</v>
      </c>
      <c r="AD16" s="8">
        <v>3.7</v>
      </c>
      <c r="AE16" s="8">
        <v>4.4000000000000004</v>
      </c>
      <c r="AF16" s="8">
        <v>3.5</v>
      </c>
      <c r="AG16" s="8">
        <v>3.4</v>
      </c>
      <c r="AH16" s="8">
        <v>3.4</v>
      </c>
      <c r="AI16" s="8">
        <v>3.4</v>
      </c>
    </row>
    <row r="17" spans="1:35" ht="15" customHeight="1" x14ac:dyDescent="0.3">
      <c r="A17" s="37" t="s">
        <v>375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row>
    <row r="18" spans="1:35" x14ac:dyDescent="0.3">
      <c r="A18" s="17" t="s">
        <v>376</v>
      </c>
      <c r="B18" s="8">
        <v>34.1</v>
      </c>
      <c r="C18" s="8">
        <v>34.9</v>
      </c>
      <c r="D18" s="8">
        <v>35.4</v>
      </c>
      <c r="E18" s="8">
        <v>34.799999999999997</v>
      </c>
      <c r="F18" s="8">
        <v>33.5</v>
      </c>
      <c r="G18" s="8">
        <v>33.6</v>
      </c>
      <c r="H18" s="8">
        <v>34.5</v>
      </c>
      <c r="I18" s="8">
        <v>34.6</v>
      </c>
      <c r="J18" s="8">
        <v>34.200000000000003</v>
      </c>
      <c r="K18" s="8">
        <v>34.200000000000003</v>
      </c>
      <c r="L18" s="8">
        <v>34.1</v>
      </c>
      <c r="M18" s="8">
        <v>35.1</v>
      </c>
      <c r="N18" s="8">
        <v>35.299999999999997</v>
      </c>
      <c r="O18" s="8">
        <v>35.9</v>
      </c>
      <c r="P18" s="8">
        <v>35.6</v>
      </c>
      <c r="Q18" s="8">
        <v>34.6</v>
      </c>
      <c r="R18" s="8">
        <v>34.6</v>
      </c>
      <c r="S18" s="8">
        <v>34.4</v>
      </c>
      <c r="T18" s="8">
        <v>33.9</v>
      </c>
      <c r="U18" s="8">
        <v>33.6</v>
      </c>
      <c r="V18" s="8">
        <v>31.4</v>
      </c>
      <c r="W18" s="8">
        <v>31</v>
      </c>
      <c r="X18" s="8">
        <v>30.2</v>
      </c>
      <c r="Y18" s="8">
        <v>30</v>
      </c>
      <c r="Z18" s="8">
        <v>30.6</v>
      </c>
      <c r="AA18" s="8">
        <v>29.9</v>
      </c>
      <c r="AB18" s="8">
        <v>29.6</v>
      </c>
      <c r="AC18" s="8">
        <v>28.9</v>
      </c>
      <c r="AD18" s="8">
        <v>29.5</v>
      </c>
      <c r="AE18" s="8">
        <v>29.3</v>
      </c>
      <c r="AF18" s="8">
        <v>29.2</v>
      </c>
      <c r="AG18" s="8">
        <v>29.1</v>
      </c>
      <c r="AH18" s="8">
        <v>29</v>
      </c>
      <c r="AI18" s="8">
        <v>28.9</v>
      </c>
    </row>
    <row r="19" spans="1:35" x14ac:dyDescent="0.3">
      <c r="A19" s="17" t="s">
        <v>377</v>
      </c>
      <c r="B19" s="8">
        <v>25.2</v>
      </c>
      <c r="C19" s="8">
        <v>25.4</v>
      </c>
      <c r="D19" s="8">
        <v>25.4</v>
      </c>
      <c r="E19" s="8">
        <v>25.1</v>
      </c>
      <c r="F19" s="8">
        <v>23.9</v>
      </c>
      <c r="G19" s="8">
        <v>23.7</v>
      </c>
      <c r="H19" s="8">
        <v>24.2</v>
      </c>
      <c r="I19" s="8">
        <v>24.1</v>
      </c>
      <c r="J19" s="8">
        <v>24.1</v>
      </c>
      <c r="K19" s="8">
        <v>24.1</v>
      </c>
      <c r="L19" s="8">
        <v>24</v>
      </c>
      <c r="M19" s="8">
        <v>24.4</v>
      </c>
      <c r="N19" s="8">
        <v>24.5</v>
      </c>
      <c r="O19" s="8">
        <v>24.9</v>
      </c>
      <c r="P19" s="8">
        <v>24.8</v>
      </c>
      <c r="Q19" s="8">
        <v>24.8</v>
      </c>
      <c r="R19" s="8">
        <v>24.7</v>
      </c>
      <c r="S19" s="8">
        <v>24.7</v>
      </c>
      <c r="T19" s="8">
        <v>24.6</v>
      </c>
      <c r="U19" s="8">
        <v>24.4</v>
      </c>
      <c r="V19" s="8">
        <v>22.8</v>
      </c>
      <c r="W19" s="8">
        <v>22.5</v>
      </c>
      <c r="X19" s="8">
        <v>21.7</v>
      </c>
      <c r="Y19" s="8">
        <v>21.7</v>
      </c>
      <c r="Z19" s="8">
        <v>21.9</v>
      </c>
      <c r="AA19" s="8">
        <v>21.6</v>
      </c>
      <c r="AB19" s="8">
        <v>21.7</v>
      </c>
      <c r="AC19" s="8">
        <v>21.2</v>
      </c>
      <c r="AD19" s="8">
        <v>21.8</v>
      </c>
      <c r="AE19" s="8">
        <v>21.7</v>
      </c>
      <c r="AF19" s="8">
        <v>21.6</v>
      </c>
      <c r="AG19" s="8">
        <v>21.6</v>
      </c>
      <c r="AH19" s="8">
        <v>21.6</v>
      </c>
      <c r="AI19" s="8">
        <v>21.6</v>
      </c>
    </row>
    <row r="20" spans="1:35" x14ac:dyDescent="0.3">
      <c r="A20" s="17" t="s">
        <v>378</v>
      </c>
      <c r="B20" s="8">
        <v>11</v>
      </c>
      <c r="C20" s="8">
        <v>10.9</v>
      </c>
      <c r="D20" s="8">
        <v>11</v>
      </c>
      <c r="E20" s="8">
        <v>10.9</v>
      </c>
      <c r="F20" s="8">
        <v>11</v>
      </c>
      <c r="G20" s="8">
        <v>11.1</v>
      </c>
      <c r="H20" s="8">
        <v>11</v>
      </c>
      <c r="I20" s="8">
        <v>10.8</v>
      </c>
      <c r="J20" s="8">
        <v>10.8</v>
      </c>
      <c r="K20" s="8">
        <v>10.5</v>
      </c>
      <c r="L20" s="8">
        <v>10.199999999999999</v>
      </c>
      <c r="M20" s="8">
        <v>10.3</v>
      </c>
      <c r="N20" s="8">
        <v>10.1</v>
      </c>
      <c r="O20" s="8">
        <v>10.3</v>
      </c>
      <c r="P20" s="8">
        <v>10.4</v>
      </c>
      <c r="Q20" s="8">
        <v>10.4</v>
      </c>
      <c r="R20" s="8">
        <v>10.5</v>
      </c>
      <c r="S20" s="8">
        <v>10.4</v>
      </c>
      <c r="T20" s="8">
        <v>10.5</v>
      </c>
      <c r="U20" s="8">
        <v>10.6</v>
      </c>
      <c r="V20" s="8">
        <v>10.3</v>
      </c>
      <c r="W20" s="8">
        <v>10.3</v>
      </c>
      <c r="X20" s="8">
        <v>10.3</v>
      </c>
      <c r="Y20" s="8">
        <v>10.3</v>
      </c>
      <c r="Z20" s="8">
        <v>10.4</v>
      </c>
      <c r="AA20" s="8">
        <v>10.3</v>
      </c>
      <c r="AB20" s="8">
        <v>10.199999999999999</v>
      </c>
      <c r="AC20" s="8">
        <v>10.199999999999999</v>
      </c>
      <c r="AD20" s="8">
        <v>10.1</v>
      </c>
      <c r="AE20" s="8">
        <v>10.199999999999999</v>
      </c>
      <c r="AF20" s="8">
        <v>10.199999999999999</v>
      </c>
      <c r="AG20" s="8">
        <v>10.199999999999999</v>
      </c>
      <c r="AH20" s="8">
        <v>10.199999999999999</v>
      </c>
      <c r="AI20" s="8">
        <v>10.3</v>
      </c>
    </row>
    <row r="21" spans="1:35" x14ac:dyDescent="0.3">
      <c r="A21" s="2" t="s">
        <v>379</v>
      </c>
      <c r="B21" s="8">
        <v>32.6</v>
      </c>
      <c r="C21" s="8">
        <v>33.700000000000003</v>
      </c>
      <c r="D21" s="8">
        <v>33.9</v>
      </c>
      <c r="E21" s="8">
        <v>33.299999999999997</v>
      </c>
      <c r="F21" s="8">
        <v>32.1</v>
      </c>
      <c r="G21" s="8">
        <v>32.1</v>
      </c>
      <c r="H21" s="8">
        <v>33</v>
      </c>
      <c r="I21" s="8">
        <v>32.9</v>
      </c>
      <c r="J21" s="8">
        <v>32.200000000000003</v>
      </c>
      <c r="K21" s="8">
        <v>31.6</v>
      </c>
      <c r="L21" s="8">
        <v>30.8</v>
      </c>
      <c r="M21" s="8">
        <v>31.1</v>
      </c>
      <c r="N21" s="8">
        <v>30.7</v>
      </c>
      <c r="O21" s="8">
        <v>30.5</v>
      </c>
      <c r="P21" s="8">
        <v>29.2</v>
      </c>
      <c r="Q21" s="8">
        <v>27.8</v>
      </c>
      <c r="R21" s="8">
        <v>27.9</v>
      </c>
      <c r="S21" s="8">
        <v>27.8</v>
      </c>
      <c r="T21" s="8">
        <v>27.2</v>
      </c>
      <c r="U21" s="8">
        <v>26.6</v>
      </c>
      <c r="V21" s="8">
        <v>24.6</v>
      </c>
      <c r="W21" s="8">
        <v>24.5</v>
      </c>
      <c r="X21" s="8">
        <v>23.5</v>
      </c>
      <c r="Y21" s="8">
        <v>23.2</v>
      </c>
      <c r="Z21" s="8">
        <v>22.8</v>
      </c>
      <c r="AA21" s="8">
        <v>21.9</v>
      </c>
      <c r="AB21" s="8">
        <v>22</v>
      </c>
      <c r="AC21" s="8">
        <v>21.8</v>
      </c>
      <c r="AD21" s="8">
        <v>22.4</v>
      </c>
      <c r="AE21" s="8">
        <v>22.2</v>
      </c>
      <c r="AF21" s="8">
        <v>22.1</v>
      </c>
      <c r="AG21" s="8">
        <v>22</v>
      </c>
      <c r="AH21" s="8">
        <v>21.9</v>
      </c>
      <c r="AI21" s="8">
        <v>21.8</v>
      </c>
    </row>
    <row r="22" spans="1:35" x14ac:dyDescent="0.3">
      <c r="A22" s="2" t="s">
        <v>380</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5" x14ac:dyDescent="0.3">
      <c r="A23" s="17" t="s">
        <v>381</v>
      </c>
      <c r="B23" s="8">
        <v>2.1</v>
      </c>
      <c r="C23" s="8">
        <v>1.6</v>
      </c>
      <c r="D23" s="8">
        <v>0.9</v>
      </c>
      <c r="E23" s="8">
        <v>1.1000000000000001</v>
      </c>
      <c r="F23" s="8">
        <v>2.5</v>
      </c>
      <c r="G23" s="8">
        <v>2.5</v>
      </c>
      <c r="H23" s="8">
        <v>1.6</v>
      </c>
      <c r="I23" s="8">
        <v>1.6</v>
      </c>
      <c r="J23" s="8">
        <v>2.1</v>
      </c>
      <c r="K23" s="8">
        <v>2.8</v>
      </c>
      <c r="L23" s="8">
        <v>1.8</v>
      </c>
      <c r="M23" s="8">
        <v>1.8</v>
      </c>
      <c r="N23" s="8">
        <v>4.5</v>
      </c>
      <c r="O23" s="8">
        <v>-0.1</v>
      </c>
      <c r="P23" s="8">
        <v>2.2000000000000002</v>
      </c>
      <c r="Q23" s="8">
        <v>3.5</v>
      </c>
      <c r="R23" s="8">
        <v>2.8</v>
      </c>
      <c r="S23" s="8">
        <v>1.1000000000000001</v>
      </c>
      <c r="T23" s="8">
        <v>0.3</v>
      </c>
      <c r="U23" s="8">
        <v>0.6</v>
      </c>
      <c r="V23" s="8">
        <v>2</v>
      </c>
      <c r="W23" s="8">
        <v>2.1</v>
      </c>
      <c r="X23" s="8">
        <v>2.1</v>
      </c>
      <c r="Y23" s="8">
        <v>1.4</v>
      </c>
      <c r="Z23" s="8">
        <v>0.7</v>
      </c>
      <c r="AA23" s="8">
        <v>2.4</v>
      </c>
      <c r="AB23" s="8">
        <v>9.6</v>
      </c>
      <c r="AC23" s="8">
        <v>4.0999999999999996</v>
      </c>
      <c r="AD23" s="8">
        <v>3.1</v>
      </c>
      <c r="AE23" s="8">
        <v>2</v>
      </c>
      <c r="AF23" s="8">
        <v>1.8</v>
      </c>
      <c r="AG23" s="8">
        <v>1.8</v>
      </c>
      <c r="AH23" s="8">
        <v>1.8</v>
      </c>
      <c r="AI23" s="8">
        <v>1.8</v>
      </c>
    </row>
    <row r="24" spans="1:35" x14ac:dyDescent="0.3">
      <c r="A24" s="17" t="s">
        <v>382</v>
      </c>
      <c r="B24" s="8">
        <v>1.7</v>
      </c>
      <c r="C24" s="8">
        <v>1.3</v>
      </c>
      <c r="D24" s="8">
        <v>1.3</v>
      </c>
      <c r="E24" s="8">
        <v>0.9</v>
      </c>
      <c r="F24" s="8">
        <v>1.9</v>
      </c>
      <c r="G24" s="8">
        <v>2.7</v>
      </c>
      <c r="H24" s="8">
        <v>1.8</v>
      </c>
      <c r="I24" s="8">
        <v>1.5</v>
      </c>
      <c r="J24" s="8">
        <v>1.6</v>
      </c>
      <c r="K24" s="8">
        <v>2.2000000000000002</v>
      </c>
      <c r="L24" s="8">
        <v>1.8</v>
      </c>
      <c r="M24" s="8">
        <v>1.8</v>
      </c>
      <c r="N24" s="8">
        <v>4.2</v>
      </c>
      <c r="O24" s="8">
        <v>0.6</v>
      </c>
      <c r="P24" s="8">
        <v>1.7</v>
      </c>
      <c r="Q24" s="8">
        <v>3.1</v>
      </c>
      <c r="R24" s="8">
        <v>2.6</v>
      </c>
      <c r="S24" s="8">
        <v>1.2</v>
      </c>
      <c r="T24" s="8">
        <v>0.4</v>
      </c>
      <c r="U24" s="8">
        <v>1</v>
      </c>
      <c r="V24" s="8">
        <v>2.1</v>
      </c>
      <c r="W24" s="8">
        <v>1.8</v>
      </c>
      <c r="X24" s="8">
        <v>1.8</v>
      </c>
      <c r="Y24" s="8">
        <v>1.5</v>
      </c>
      <c r="Z24" s="8">
        <v>1</v>
      </c>
      <c r="AA24" s="8">
        <v>2</v>
      </c>
      <c r="AB24" s="8">
        <v>9.3000000000000007</v>
      </c>
      <c r="AC24" s="8">
        <v>4.3</v>
      </c>
      <c r="AD24" s="8">
        <v>3.1</v>
      </c>
      <c r="AE24" s="8">
        <v>2</v>
      </c>
      <c r="AF24" s="8">
        <v>1.8</v>
      </c>
      <c r="AG24" s="8">
        <v>1.8</v>
      </c>
      <c r="AH24" s="8">
        <v>1.8</v>
      </c>
      <c r="AI24" s="8">
        <v>1.8</v>
      </c>
    </row>
    <row r="25" spans="1:35" x14ac:dyDescent="0.3">
      <c r="A25" s="17" t="s">
        <v>383</v>
      </c>
      <c r="B25" s="8">
        <v>1.3</v>
      </c>
      <c r="C25" s="8">
        <v>1.2</v>
      </c>
      <c r="D25" s="8">
        <v>1.5</v>
      </c>
      <c r="E25" s="8">
        <v>1.2</v>
      </c>
      <c r="F25" s="8">
        <v>1.5</v>
      </c>
      <c r="G25" s="8">
        <v>2.2999999999999998</v>
      </c>
      <c r="H25" s="8">
        <v>2.7</v>
      </c>
      <c r="I25" s="8">
        <v>1.3</v>
      </c>
      <c r="J25" s="8">
        <v>1.3</v>
      </c>
      <c r="K25" s="8">
        <v>2.2999999999999998</v>
      </c>
      <c r="L25" s="8">
        <v>1.7</v>
      </c>
      <c r="M25" s="8">
        <v>1.7</v>
      </c>
      <c r="N25" s="8">
        <v>3.5</v>
      </c>
      <c r="O25" s="8">
        <v>2.5</v>
      </c>
      <c r="P25" s="8">
        <v>0.5</v>
      </c>
      <c r="Q25" s="8">
        <v>2.7</v>
      </c>
      <c r="R25" s="8">
        <v>2.5</v>
      </c>
      <c r="S25" s="8">
        <v>2.2999999999999998</v>
      </c>
      <c r="T25" s="8">
        <v>0</v>
      </c>
      <c r="U25" s="8">
        <v>0</v>
      </c>
      <c r="V25" s="8">
        <v>1</v>
      </c>
      <c r="W25" s="8">
        <v>2</v>
      </c>
      <c r="X25" s="8">
        <v>1.5</v>
      </c>
      <c r="Y25" s="8">
        <v>1.5</v>
      </c>
      <c r="Z25" s="8">
        <v>1.5</v>
      </c>
      <c r="AA25" s="8">
        <v>1</v>
      </c>
      <c r="AB25" s="8">
        <v>7</v>
      </c>
      <c r="AC25" s="8">
        <v>7</v>
      </c>
      <c r="AD25" s="8">
        <v>3</v>
      </c>
      <c r="AE25" s="8">
        <v>2.2999999999999998</v>
      </c>
      <c r="AF25" s="8">
        <v>1.8</v>
      </c>
      <c r="AG25" s="8">
        <v>1.8</v>
      </c>
      <c r="AH25" s="8">
        <v>1.8</v>
      </c>
      <c r="AI25" s="8">
        <v>1.5</v>
      </c>
    </row>
    <row r="26" spans="1:35" x14ac:dyDescent="0.3">
      <c r="A26" s="17" t="s">
        <v>384</v>
      </c>
      <c r="B26" s="8">
        <v>1.3</v>
      </c>
      <c r="C26" s="8">
        <v>1.2</v>
      </c>
      <c r="D26" s="8">
        <v>1.5</v>
      </c>
      <c r="E26" s="8">
        <v>1.2</v>
      </c>
      <c r="F26" s="8">
        <v>1.5</v>
      </c>
      <c r="G26" s="8">
        <v>2.5</v>
      </c>
      <c r="H26" s="8">
        <v>2.7</v>
      </c>
      <c r="I26" s="8">
        <v>1.3</v>
      </c>
      <c r="J26" s="8">
        <v>1.3</v>
      </c>
      <c r="K26" s="8">
        <v>2.2999999999999998</v>
      </c>
      <c r="L26" s="8">
        <v>1.7</v>
      </c>
      <c r="M26" s="8">
        <v>1.5</v>
      </c>
      <c r="N26" s="8">
        <v>4.0999999999999996</v>
      </c>
      <c r="O26" s="8">
        <v>2</v>
      </c>
      <c r="P26" s="8">
        <v>0.7</v>
      </c>
      <c r="Q26" s="8">
        <v>2.7</v>
      </c>
      <c r="R26" s="8">
        <v>2.7</v>
      </c>
      <c r="S26" s="8">
        <v>2</v>
      </c>
      <c r="T26" s="8">
        <v>0</v>
      </c>
      <c r="U26" s="8">
        <v>0</v>
      </c>
      <c r="V26" s="8">
        <v>1.2</v>
      </c>
      <c r="W26" s="8">
        <v>2</v>
      </c>
      <c r="X26" s="8">
        <v>1.5</v>
      </c>
      <c r="Y26" s="8">
        <v>1.3</v>
      </c>
      <c r="Z26" s="8">
        <v>1.7</v>
      </c>
      <c r="AA26" s="8">
        <v>1</v>
      </c>
      <c r="AB26" s="8">
        <v>7.9</v>
      </c>
      <c r="AC26" s="8">
        <v>6.1</v>
      </c>
      <c r="AD26" s="8">
        <v>3</v>
      </c>
      <c r="AE26" s="8">
        <v>2.2999999999999998</v>
      </c>
      <c r="AF26" s="8">
        <v>1.8</v>
      </c>
      <c r="AG26" s="8">
        <v>1.8</v>
      </c>
      <c r="AH26" s="8">
        <v>1.8</v>
      </c>
      <c r="AI26" s="8">
        <v>1.5</v>
      </c>
    </row>
    <row r="27" spans="1:35" x14ac:dyDescent="0.3">
      <c r="A27" s="2" t="s">
        <v>385</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row>
    <row r="28" spans="1:35" x14ac:dyDescent="0.3">
      <c r="A28" s="17" t="s">
        <v>386</v>
      </c>
      <c r="B28" s="8">
        <v>1.1000000000000001</v>
      </c>
      <c r="C28" s="8">
        <v>4.3</v>
      </c>
      <c r="D28" s="8">
        <v>2.2000000000000002</v>
      </c>
      <c r="E28" s="8">
        <v>3.6</v>
      </c>
      <c r="F28" s="8">
        <v>3.9</v>
      </c>
      <c r="G28" s="8">
        <v>1.6</v>
      </c>
      <c r="H28" s="8">
        <v>1.5</v>
      </c>
      <c r="I28" s="8">
        <v>1.1000000000000001</v>
      </c>
      <c r="J28" s="8">
        <v>3.4</v>
      </c>
      <c r="K28" s="8">
        <v>2.5</v>
      </c>
      <c r="L28" s="8">
        <v>2.7</v>
      </c>
      <c r="M28" s="8">
        <v>4.2</v>
      </c>
      <c r="N28" s="8">
        <v>0.7</v>
      </c>
      <c r="O28" s="8">
        <v>-2.5</v>
      </c>
      <c r="P28" s="8">
        <v>3.2</v>
      </c>
      <c r="Q28" s="8">
        <v>2.2999999999999998</v>
      </c>
      <c r="R28" s="8">
        <v>0.7</v>
      </c>
      <c r="S28" s="8">
        <v>0.5</v>
      </c>
      <c r="T28" s="8">
        <v>1.3</v>
      </c>
      <c r="U28" s="8">
        <v>2.7</v>
      </c>
      <c r="V28" s="8">
        <v>0.9</v>
      </c>
      <c r="W28" s="8">
        <v>1.8</v>
      </c>
      <c r="X28" s="8">
        <v>2</v>
      </c>
      <c r="Y28" s="8">
        <v>2.4</v>
      </c>
      <c r="Z28" s="8">
        <v>-5.7</v>
      </c>
      <c r="AA28" s="8">
        <v>7.6</v>
      </c>
      <c r="AB28" s="8">
        <v>3.2</v>
      </c>
      <c r="AC28" s="8">
        <v>1.4</v>
      </c>
      <c r="AD28" s="8">
        <v>1.5</v>
      </c>
      <c r="AE28" s="8">
        <v>1.6</v>
      </c>
      <c r="AF28" s="8">
        <v>1.5</v>
      </c>
      <c r="AG28" s="8">
        <v>1.5</v>
      </c>
      <c r="AH28" s="8">
        <v>1.6</v>
      </c>
      <c r="AI28" s="8">
        <v>1.5</v>
      </c>
    </row>
    <row r="29" spans="1:35" x14ac:dyDescent="0.3">
      <c r="A29" s="17" t="s">
        <v>387</v>
      </c>
      <c r="B29" s="8">
        <v>0</v>
      </c>
      <c r="C29" s="8">
        <v>1.6</v>
      </c>
      <c r="D29" s="8">
        <v>1.3</v>
      </c>
      <c r="E29" s="8">
        <v>1.7</v>
      </c>
      <c r="F29" s="8">
        <v>3.1</v>
      </c>
      <c r="G29" s="8">
        <v>0.8</v>
      </c>
      <c r="H29" s="8">
        <v>0.7</v>
      </c>
      <c r="I29" s="8">
        <v>-0.1</v>
      </c>
      <c r="J29" s="8">
        <v>-0.1</v>
      </c>
      <c r="K29" s="8">
        <v>0.7</v>
      </c>
      <c r="L29" s="8">
        <v>2.5</v>
      </c>
      <c r="M29" s="8">
        <v>2.2000000000000002</v>
      </c>
      <c r="N29" s="8">
        <v>1.1000000000000001</v>
      </c>
      <c r="O29" s="8">
        <v>-2.1</v>
      </c>
      <c r="P29" s="8">
        <v>1.7</v>
      </c>
      <c r="Q29" s="8">
        <v>2.9</v>
      </c>
      <c r="R29" s="8">
        <v>0.2</v>
      </c>
      <c r="S29" s="8">
        <v>-0.3</v>
      </c>
      <c r="T29" s="8">
        <v>-0.1</v>
      </c>
      <c r="U29" s="8">
        <v>0.7</v>
      </c>
      <c r="V29" s="8">
        <v>1.4</v>
      </c>
      <c r="W29" s="8">
        <v>2</v>
      </c>
      <c r="X29" s="8">
        <v>1.7</v>
      </c>
      <c r="Y29" s="8">
        <v>1.5</v>
      </c>
      <c r="Z29" s="8">
        <v>-9.8000000000000007</v>
      </c>
      <c r="AA29" s="8">
        <v>9.1</v>
      </c>
      <c r="AB29" s="8">
        <v>4.9000000000000004</v>
      </c>
      <c r="AC29" s="8">
        <v>1.5</v>
      </c>
      <c r="AD29" s="8">
        <v>0.6</v>
      </c>
      <c r="AE29" s="8">
        <v>1</v>
      </c>
      <c r="AF29" s="8">
        <v>1.2</v>
      </c>
      <c r="AG29" s="8">
        <v>1.1000000000000001</v>
      </c>
      <c r="AH29" s="8">
        <v>1.1000000000000001</v>
      </c>
      <c r="AI29" s="8">
        <v>1</v>
      </c>
    </row>
    <row r="30" spans="1:35" ht="15" thickBot="1" x14ac:dyDescent="0.35">
      <c r="A30" s="17" t="s">
        <v>388</v>
      </c>
      <c r="B30" s="8">
        <v>1.1000000000000001</v>
      </c>
      <c r="C30" s="8">
        <v>2.7</v>
      </c>
      <c r="D30" s="8">
        <v>0.9</v>
      </c>
      <c r="E30" s="8">
        <v>1.9</v>
      </c>
      <c r="F30" s="8">
        <v>0.8</v>
      </c>
      <c r="G30" s="8">
        <v>0.8</v>
      </c>
      <c r="H30" s="8">
        <v>0.8</v>
      </c>
      <c r="I30" s="8">
        <v>1.2</v>
      </c>
      <c r="J30" s="8">
        <v>3.5</v>
      </c>
      <c r="K30" s="8">
        <v>1.9</v>
      </c>
      <c r="L30" s="8">
        <v>0.2</v>
      </c>
      <c r="M30" s="8">
        <v>2</v>
      </c>
      <c r="N30" s="8">
        <v>-0.5</v>
      </c>
      <c r="O30" s="8">
        <v>-0.4</v>
      </c>
      <c r="P30" s="8">
        <v>1.5</v>
      </c>
      <c r="Q30" s="8">
        <v>-0.5</v>
      </c>
      <c r="R30" s="8">
        <v>0.5</v>
      </c>
      <c r="S30" s="8">
        <v>0.8</v>
      </c>
      <c r="T30" s="8">
        <v>1.5</v>
      </c>
      <c r="U30" s="8">
        <v>2</v>
      </c>
      <c r="V30" s="8">
        <v>-0.4</v>
      </c>
      <c r="W30" s="8">
        <v>-0.1</v>
      </c>
      <c r="X30" s="8">
        <v>0.3</v>
      </c>
      <c r="Y30" s="8">
        <v>0.9</v>
      </c>
      <c r="Z30" s="8">
        <v>4.5</v>
      </c>
      <c r="AA30" s="8">
        <v>-1.4</v>
      </c>
      <c r="AB30" s="8">
        <v>-1.6</v>
      </c>
      <c r="AC30" s="8">
        <v>-0.1</v>
      </c>
      <c r="AD30" s="8">
        <v>0.9</v>
      </c>
      <c r="AE30" s="8">
        <v>0.6</v>
      </c>
      <c r="AF30" s="8">
        <v>0.4</v>
      </c>
      <c r="AG30" s="8">
        <v>0.5</v>
      </c>
      <c r="AH30" s="8">
        <v>0.5</v>
      </c>
      <c r="AI30" s="8">
        <v>0.4</v>
      </c>
    </row>
    <row r="31" spans="1:35" ht="30" customHeight="1" x14ac:dyDescent="0.3">
      <c r="A31" s="30" t="s">
        <v>389</v>
      </c>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35" ht="15" customHeight="1" x14ac:dyDescent="0.3">
      <c r="A32" s="32" t="s">
        <v>390</v>
      </c>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35" ht="15" customHeight="1" x14ac:dyDescent="0.3">
      <c r="A33" s="32" t="s">
        <v>391</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row>
    <row r="34" spans="1:35" ht="15" customHeight="1" x14ac:dyDescent="0.3">
      <c r="A34" s="32" t="s">
        <v>392</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row>
    <row r="35" spans="1:35" ht="15" customHeight="1" x14ac:dyDescent="0.3">
      <c r="A35" s="32" t="s">
        <v>393</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row>
    <row r="36" spans="1:35" x14ac:dyDescent="0.3">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row>
  </sheetData>
  <mergeCells count="9">
    <mergeCell ref="A33:AI33"/>
    <mergeCell ref="A34:AI34"/>
    <mergeCell ref="A35:AI35"/>
    <mergeCell ref="A1:AI1"/>
    <mergeCell ref="A2:AI2"/>
    <mergeCell ref="A4:AI4"/>
    <mergeCell ref="A17:AI17"/>
    <mergeCell ref="A31:AI31"/>
    <mergeCell ref="A32:AI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C0D7E-9358-406D-8389-94575C9BE077}">
  <dimension ref="A1:AI4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5" width="5.88671875" style="1" bestFit="1" customWidth="1"/>
    <col min="16" max="35" width="6" style="1" bestFit="1" customWidth="1"/>
    <col min="36" max="16384" width="9.109375" style="1"/>
  </cols>
  <sheetData>
    <row r="1" spans="1:35" ht="15" customHeight="1" x14ac:dyDescent="0.3">
      <c r="A1" s="28" t="s">
        <v>314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39" t="s">
        <v>80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15" thickBot="1" x14ac:dyDescent="0.35">
      <c r="A3" s="4"/>
      <c r="B3" s="23">
        <v>1996</v>
      </c>
      <c r="C3" s="23">
        <v>1997</v>
      </c>
      <c r="D3" s="23">
        <v>1998</v>
      </c>
      <c r="E3" s="23">
        <v>1999</v>
      </c>
      <c r="F3" s="23">
        <v>2000</v>
      </c>
      <c r="G3" s="23">
        <v>2001</v>
      </c>
      <c r="H3" s="23">
        <v>2002</v>
      </c>
      <c r="I3" s="23">
        <v>2003</v>
      </c>
      <c r="J3" s="23">
        <v>2004</v>
      </c>
      <c r="K3" s="23">
        <v>2005</v>
      </c>
      <c r="L3" s="23">
        <v>2006</v>
      </c>
      <c r="M3" s="23">
        <v>2007</v>
      </c>
      <c r="N3" s="23">
        <v>2008</v>
      </c>
      <c r="O3" s="23">
        <v>2009</v>
      </c>
      <c r="P3" s="23">
        <v>2010</v>
      </c>
      <c r="Q3" s="23">
        <v>2011</v>
      </c>
      <c r="R3" s="23">
        <v>2012</v>
      </c>
      <c r="S3" s="23">
        <v>2013</v>
      </c>
      <c r="T3" s="23">
        <v>2014</v>
      </c>
      <c r="U3" s="23">
        <v>2015</v>
      </c>
      <c r="V3" s="23">
        <v>2016</v>
      </c>
      <c r="W3" s="23">
        <v>2017</v>
      </c>
      <c r="X3" s="23">
        <v>2018</v>
      </c>
      <c r="Y3" s="23">
        <v>2019</v>
      </c>
      <c r="Z3" s="23">
        <v>2020</v>
      </c>
      <c r="AA3" s="23">
        <v>2021</v>
      </c>
      <c r="AB3" s="23">
        <v>2022</v>
      </c>
      <c r="AC3" s="23">
        <v>2023</v>
      </c>
      <c r="AD3" s="23">
        <v>2024</v>
      </c>
      <c r="AE3" s="23">
        <v>2025</v>
      </c>
      <c r="AF3" s="23">
        <v>2026</v>
      </c>
      <c r="AG3" s="23">
        <v>2027</v>
      </c>
      <c r="AH3" s="23">
        <v>2028</v>
      </c>
      <c r="AI3" s="23">
        <v>2029</v>
      </c>
    </row>
    <row r="4" spans="1:35" x14ac:dyDescent="0.3">
      <c r="A4" s="11" t="s">
        <v>315</v>
      </c>
      <c r="B4" s="11">
        <v>1306</v>
      </c>
      <c r="C4" s="11">
        <v>1195</v>
      </c>
      <c r="D4" s="11">
        <v>1595</v>
      </c>
      <c r="E4" s="11">
        <v>1518</v>
      </c>
      <c r="F4" s="11">
        <v>2588</v>
      </c>
      <c r="G4" s="11">
        <v>2976</v>
      </c>
      <c r="H4" s="11">
        <v>3029</v>
      </c>
      <c r="I4" s="11">
        <v>3170</v>
      </c>
      <c r="J4" s="11">
        <v>3784</v>
      </c>
      <c r="K4" s="11">
        <v>4253</v>
      </c>
      <c r="L4" s="11">
        <v>4419</v>
      </c>
      <c r="M4" s="11">
        <v>4778</v>
      </c>
      <c r="N4" s="11">
        <v>4916</v>
      </c>
      <c r="O4" s="11">
        <v>4721</v>
      </c>
      <c r="P4" s="11">
        <v>4867</v>
      </c>
      <c r="Q4" s="11">
        <v>5001</v>
      </c>
      <c r="R4" s="11">
        <v>4944</v>
      </c>
      <c r="S4" s="11">
        <v>5114</v>
      </c>
      <c r="T4" s="11">
        <v>5383</v>
      </c>
      <c r="U4" s="11">
        <v>5498</v>
      </c>
      <c r="V4" s="11">
        <v>6943</v>
      </c>
      <c r="W4" s="11">
        <v>7701</v>
      </c>
      <c r="X4" s="11">
        <v>8514</v>
      </c>
      <c r="Y4" s="11">
        <v>8953</v>
      </c>
      <c r="Z4" s="11">
        <v>8354</v>
      </c>
      <c r="AA4" s="11">
        <v>8999</v>
      </c>
      <c r="AB4" s="11">
        <v>9819</v>
      </c>
      <c r="AC4" s="11">
        <v>10823</v>
      </c>
      <c r="AD4" s="11">
        <v>11161</v>
      </c>
      <c r="AE4" s="11">
        <v>11619</v>
      </c>
      <c r="AF4" s="11">
        <v>11905</v>
      </c>
      <c r="AG4" s="11">
        <v>12182</v>
      </c>
      <c r="AH4" s="11">
        <v>12492</v>
      </c>
      <c r="AI4" s="11">
        <v>12812</v>
      </c>
    </row>
    <row r="5" spans="1:35" x14ac:dyDescent="0.3">
      <c r="A5" s="15" t="s">
        <v>316</v>
      </c>
      <c r="B5" s="3">
        <v>776</v>
      </c>
      <c r="C5" s="3">
        <v>928</v>
      </c>
      <c r="D5" s="3">
        <v>1103</v>
      </c>
      <c r="E5" s="3">
        <v>1263</v>
      </c>
      <c r="F5" s="3">
        <v>2328</v>
      </c>
      <c r="G5" s="3">
        <v>2697</v>
      </c>
      <c r="H5" s="3">
        <v>2760</v>
      </c>
      <c r="I5" s="3">
        <v>2878</v>
      </c>
      <c r="J5" s="3">
        <v>3416</v>
      </c>
      <c r="K5" s="3">
        <v>3813</v>
      </c>
      <c r="L5" s="3">
        <v>3887</v>
      </c>
      <c r="M5" s="3">
        <v>4020</v>
      </c>
      <c r="N5" s="3">
        <v>4094</v>
      </c>
      <c r="O5" s="3">
        <v>3934</v>
      </c>
      <c r="P5" s="3">
        <v>4032</v>
      </c>
      <c r="Q5" s="3">
        <v>4111</v>
      </c>
      <c r="R5" s="3">
        <v>4070</v>
      </c>
      <c r="S5" s="3">
        <v>4235</v>
      </c>
      <c r="T5" s="3">
        <v>4434</v>
      </c>
      <c r="U5" s="3">
        <v>4585</v>
      </c>
      <c r="V5" s="3">
        <v>5780</v>
      </c>
      <c r="W5" s="3">
        <v>6448</v>
      </c>
      <c r="X5" s="3">
        <v>7214</v>
      </c>
      <c r="Y5" s="3">
        <v>7539</v>
      </c>
      <c r="Z5" s="3">
        <v>7109</v>
      </c>
      <c r="AA5" s="3">
        <v>7570</v>
      </c>
      <c r="AB5" s="3">
        <v>8414</v>
      </c>
      <c r="AC5" s="3">
        <v>9517</v>
      </c>
      <c r="AD5" s="3">
        <v>9792</v>
      </c>
      <c r="AE5" s="3">
        <v>10130</v>
      </c>
      <c r="AF5" s="3">
        <v>10292</v>
      </c>
      <c r="AG5" s="3">
        <v>10394</v>
      </c>
      <c r="AH5" s="3">
        <v>10512</v>
      </c>
      <c r="AI5" s="3">
        <v>10639</v>
      </c>
    </row>
    <row r="6" spans="1:35" x14ac:dyDescent="0.3">
      <c r="A6" s="22" t="s">
        <v>317</v>
      </c>
      <c r="B6" s="3">
        <v>0</v>
      </c>
      <c r="C6" s="3">
        <v>0</v>
      </c>
      <c r="D6" s="3">
        <v>0</v>
      </c>
      <c r="E6" s="3">
        <v>0</v>
      </c>
      <c r="F6" s="3">
        <v>0</v>
      </c>
      <c r="G6" s="3">
        <v>0</v>
      </c>
      <c r="H6" s="3">
        <v>0</v>
      </c>
      <c r="I6" s="3">
        <v>0</v>
      </c>
      <c r="J6" s="3">
        <v>0</v>
      </c>
      <c r="K6" s="3">
        <v>0</v>
      </c>
      <c r="L6" s="3">
        <v>0</v>
      </c>
      <c r="M6" s="3">
        <v>0</v>
      </c>
      <c r="N6" s="3">
        <v>0</v>
      </c>
      <c r="O6" s="3">
        <v>0</v>
      </c>
      <c r="P6" s="3">
        <v>0</v>
      </c>
      <c r="Q6" s="3">
        <v>0</v>
      </c>
      <c r="R6" s="3">
        <v>0</v>
      </c>
      <c r="S6" s="3">
        <v>0</v>
      </c>
      <c r="T6" s="3">
        <v>0</v>
      </c>
      <c r="U6" s="3">
        <v>0</v>
      </c>
      <c r="V6" s="3">
        <v>1480</v>
      </c>
      <c r="W6" s="3">
        <v>2069</v>
      </c>
      <c r="X6" s="3">
        <v>6375</v>
      </c>
      <c r="Y6" s="3">
        <v>6624</v>
      </c>
      <c r="Z6" s="3">
        <v>6326</v>
      </c>
      <c r="AA6" s="3">
        <v>6748</v>
      </c>
      <c r="AB6" s="3">
        <v>7552</v>
      </c>
      <c r="AC6" s="3">
        <v>7810</v>
      </c>
      <c r="AD6" s="3">
        <v>8060</v>
      </c>
      <c r="AE6" s="3">
        <v>8412</v>
      </c>
      <c r="AF6" s="3">
        <v>8698</v>
      </c>
      <c r="AG6" s="3">
        <v>8980</v>
      </c>
      <c r="AH6" s="3">
        <v>9273</v>
      </c>
      <c r="AI6" s="3">
        <v>9577</v>
      </c>
    </row>
    <row r="7" spans="1:35" x14ac:dyDescent="0.3">
      <c r="A7" s="15" t="s">
        <v>318</v>
      </c>
      <c r="B7" s="3">
        <v>529</v>
      </c>
      <c r="C7" s="3">
        <v>267</v>
      </c>
      <c r="D7" s="3">
        <v>492</v>
      </c>
      <c r="E7" s="3">
        <v>255</v>
      </c>
      <c r="F7" s="3">
        <v>261</v>
      </c>
      <c r="G7" s="3">
        <v>279</v>
      </c>
      <c r="H7" s="3">
        <v>269</v>
      </c>
      <c r="I7" s="3">
        <v>292</v>
      </c>
      <c r="J7" s="3">
        <v>368</v>
      </c>
      <c r="K7" s="3">
        <v>441</v>
      </c>
      <c r="L7" s="3">
        <v>532</v>
      </c>
      <c r="M7" s="3">
        <v>758</v>
      </c>
      <c r="N7" s="3">
        <v>823</v>
      </c>
      <c r="O7" s="3">
        <v>787</v>
      </c>
      <c r="P7" s="3">
        <v>835</v>
      </c>
      <c r="Q7" s="3">
        <v>890</v>
      </c>
      <c r="R7" s="3">
        <v>873</v>
      </c>
      <c r="S7" s="3">
        <v>879</v>
      </c>
      <c r="T7" s="3">
        <v>948</v>
      </c>
      <c r="U7" s="3">
        <v>85</v>
      </c>
      <c r="V7" s="3">
        <v>309</v>
      </c>
      <c r="W7" s="3">
        <v>385</v>
      </c>
      <c r="X7" s="3">
        <v>451</v>
      </c>
      <c r="Y7" s="3">
        <v>522</v>
      </c>
      <c r="Z7" s="3">
        <v>499</v>
      </c>
      <c r="AA7" s="3">
        <v>736</v>
      </c>
      <c r="AB7" s="3">
        <v>758</v>
      </c>
      <c r="AC7" s="3">
        <v>750</v>
      </c>
      <c r="AD7" s="3">
        <v>884</v>
      </c>
      <c r="AE7" s="3">
        <v>1030</v>
      </c>
      <c r="AF7" s="3">
        <v>1165</v>
      </c>
      <c r="AG7" s="3">
        <v>1336</v>
      </c>
      <c r="AH7" s="3">
        <v>1526</v>
      </c>
      <c r="AI7" s="3">
        <v>1716</v>
      </c>
    </row>
    <row r="8" spans="1:35" x14ac:dyDescent="0.3">
      <c r="A8" s="15" t="s">
        <v>319</v>
      </c>
      <c r="B8" s="3">
        <v>0</v>
      </c>
      <c r="C8" s="3">
        <v>0</v>
      </c>
      <c r="D8" s="3">
        <v>0</v>
      </c>
      <c r="E8" s="3">
        <v>0</v>
      </c>
      <c r="F8" s="3">
        <v>0</v>
      </c>
      <c r="G8" s="3">
        <v>0</v>
      </c>
      <c r="H8" s="3">
        <v>0</v>
      </c>
      <c r="I8" s="3">
        <v>0</v>
      </c>
      <c r="J8" s="3">
        <v>0</v>
      </c>
      <c r="K8" s="3">
        <v>0</v>
      </c>
      <c r="L8" s="3">
        <v>0</v>
      </c>
      <c r="M8" s="3">
        <v>0</v>
      </c>
      <c r="N8" s="3">
        <v>0</v>
      </c>
      <c r="O8" s="3">
        <v>0</v>
      </c>
      <c r="P8" s="3">
        <v>0</v>
      </c>
      <c r="Q8" s="3">
        <v>0</v>
      </c>
      <c r="R8" s="3">
        <v>0</v>
      </c>
      <c r="S8" s="3">
        <v>0</v>
      </c>
      <c r="T8" s="3">
        <v>0</v>
      </c>
      <c r="U8" s="3">
        <v>828</v>
      </c>
      <c r="V8" s="3">
        <v>854</v>
      </c>
      <c r="W8" s="3">
        <v>867</v>
      </c>
      <c r="X8" s="3">
        <v>850</v>
      </c>
      <c r="Y8" s="3">
        <v>892</v>
      </c>
      <c r="Z8" s="3">
        <v>746</v>
      </c>
      <c r="AA8" s="3">
        <v>694</v>
      </c>
      <c r="AB8" s="3">
        <v>647</v>
      </c>
      <c r="AC8" s="3">
        <v>555</v>
      </c>
      <c r="AD8" s="3">
        <v>484</v>
      </c>
      <c r="AE8" s="3">
        <v>459</v>
      </c>
      <c r="AF8" s="3">
        <v>448</v>
      </c>
      <c r="AG8" s="3">
        <v>452</v>
      </c>
      <c r="AH8" s="3">
        <v>455</v>
      </c>
      <c r="AI8" s="3">
        <v>457</v>
      </c>
    </row>
    <row r="9" spans="1:35" ht="28.8" x14ac:dyDescent="0.3">
      <c r="A9" s="22" t="s">
        <v>320</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316</v>
      </c>
      <c r="V9" s="2">
        <v>295</v>
      </c>
      <c r="W9" s="2">
        <v>292</v>
      </c>
      <c r="X9" s="2">
        <v>286</v>
      </c>
      <c r="Y9" s="2">
        <v>290</v>
      </c>
      <c r="Z9" s="2">
        <v>284</v>
      </c>
      <c r="AA9" s="2">
        <v>297</v>
      </c>
      <c r="AB9" s="2">
        <v>101</v>
      </c>
      <c r="AC9" s="2">
        <v>95</v>
      </c>
      <c r="AD9" s="2">
        <v>95</v>
      </c>
      <c r="AE9" s="2">
        <v>97</v>
      </c>
      <c r="AF9" s="2">
        <v>98</v>
      </c>
      <c r="AG9" s="2">
        <v>100</v>
      </c>
      <c r="AH9" s="2">
        <v>102</v>
      </c>
      <c r="AI9" s="2">
        <v>103</v>
      </c>
    </row>
    <row r="10" spans="1:35" x14ac:dyDescent="0.3">
      <c r="A10" s="12" t="s">
        <v>321</v>
      </c>
      <c r="B10" s="12">
        <v>304</v>
      </c>
      <c r="C10" s="12">
        <v>322</v>
      </c>
      <c r="D10" s="12">
        <v>404</v>
      </c>
      <c r="E10" s="12">
        <v>565</v>
      </c>
      <c r="F10" s="12">
        <v>677</v>
      </c>
      <c r="G10" s="12">
        <v>795</v>
      </c>
      <c r="H10" s="12">
        <v>772</v>
      </c>
      <c r="I10" s="12">
        <v>973</v>
      </c>
      <c r="J10" s="12">
        <v>1190</v>
      </c>
      <c r="K10" s="12">
        <v>1620</v>
      </c>
      <c r="L10" s="12">
        <v>2287</v>
      </c>
      <c r="M10" s="12">
        <v>2956</v>
      </c>
      <c r="N10" s="12">
        <v>3619</v>
      </c>
      <c r="O10" s="12">
        <v>4363</v>
      </c>
      <c r="P10" s="12">
        <v>5443</v>
      </c>
      <c r="Q10" s="12">
        <v>6129</v>
      </c>
      <c r="R10" s="12">
        <v>6277</v>
      </c>
      <c r="S10" s="12">
        <v>6217</v>
      </c>
      <c r="T10" s="12">
        <v>6446</v>
      </c>
      <c r="U10" s="12">
        <v>6709</v>
      </c>
      <c r="V10" s="12">
        <v>6650</v>
      </c>
      <c r="W10" s="12">
        <v>6562</v>
      </c>
      <c r="X10" s="12">
        <v>7039</v>
      </c>
      <c r="Y10" s="12">
        <v>7467</v>
      </c>
      <c r="Z10" s="12">
        <v>8533</v>
      </c>
      <c r="AA10" s="12">
        <v>9567</v>
      </c>
      <c r="AB10" s="12">
        <v>9593</v>
      </c>
      <c r="AC10" s="12">
        <v>10443</v>
      </c>
      <c r="AD10" s="12">
        <v>10730</v>
      </c>
      <c r="AE10" s="12">
        <v>11084</v>
      </c>
      <c r="AF10" s="12">
        <v>11346</v>
      </c>
      <c r="AG10" s="12">
        <v>11619</v>
      </c>
      <c r="AH10" s="12">
        <v>11902</v>
      </c>
      <c r="AI10" s="12">
        <v>12192</v>
      </c>
    </row>
    <row r="11" spans="1:35" x14ac:dyDescent="0.3">
      <c r="A11" s="12" t="s">
        <v>322</v>
      </c>
      <c r="B11" s="12">
        <v>117</v>
      </c>
      <c r="C11" s="12">
        <v>130</v>
      </c>
      <c r="D11" s="12">
        <v>197</v>
      </c>
      <c r="E11" s="12">
        <v>342</v>
      </c>
      <c r="F11" s="12">
        <v>447</v>
      </c>
      <c r="G11" s="12">
        <v>537</v>
      </c>
      <c r="H11" s="12">
        <v>509</v>
      </c>
      <c r="I11" s="12">
        <v>714</v>
      </c>
      <c r="J11" s="12">
        <v>903</v>
      </c>
      <c r="K11" s="12">
        <v>1220</v>
      </c>
      <c r="L11" s="12">
        <v>1530</v>
      </c>
      <c r="M11" s="12">
        <v>1783</v>
      </c>
      <c r="N11" s="12">
        <v>2065</v>
      </c>
      <c r="O11" s="12">
        <v>2258</v>
      </c>
      <c r="P11" s="12">
        <v>2660</v>
      </c>
      <c r="Q11" s="12">
        <v>3141</v>
      </c>
      <c r="R11" s="12">
        <v>3165</v>
      </c>
      <c r="S11" s="12">
        <v>3008</v>
      </c>
      <c r="T11" s="12">
        <v>3071</v>
      </c>
      <c r="U11" s="12">
        <v>815</v>
      </c>
      <c r="V11" s="12">
        <v>901</v>
      </c>
      <c r="W11" s="12">
        <v>920</v>
      </c>
      <c r="X11" s="12">
        <v>980</v>
      </c>
      <c r="Y11" s="12">
        <v>1012</v>
      </c>
      <c r="Z11" s="12">
        <v>1611</v>
      </c>
      <c r="AA11" s="12">
        <v>1866</v>
      </c>
      <c r="AB11" s="12">
        <v>1886</v>
      </c>
      <c r="AC11" s="12">
        <v>1971</v>
      </c>
      <c r="AD11" s="12">
        <v>2021</v>
      </c>
      <c r="AE11" s="12">
        <v>2080</v>
      </c>
      <c r="AF11" s="12">
        <v>2120</v>
      </c>
      <c r="AG11" s="12">
        <v>2163</v>
      </c>
      <c r="AH11" s="12">
        <v>2207</v>
      </c>
      <c r="AI11" s="12">
        <v>2253</v>
      </c>
    </row>
    <row r="12" spans="1:35" x14ac:dyDescent="0.3">
      <c r="A12" s="15" t="s">
        <v>323</v>
      </c>
      <c r="B12" s="3">
        <v>0</v>
      </c>
      <c r="C12" s="3">
        <v>13</v>
      </c>
      <c r="D12" s="3">
        <v>77</v>
      </c>
      <c r="E12" s="3">
        <v>215</v>
      </c>
      <c r="F12" s="3">
        <v>305</v>
      </c>
      <c r="G12" s="3">
        <v>383</v>
      </c>
      <c r="H12" s="3">
        <v>341</v>
      </c>
      <c r="I12" s="3">
        <v>391</v>
      </c>
      <c r="J12" s="3">
        <v>418</v>
      </c>
      <c r="K12" s="3">
        <v>486</v>
      </c>
      <c r="L12" s="3">
        <v>496</v>
      </c>
      <c r="M12" s="3">
        <v>513</v>
      </c>
      <c r="N12" s="3">
        <v>526</v>
      </c>
      <c r="O12" s="3">
        <v>542</v>
      </c>
      <c r="P12" s="3">
        <v>541</v>
      </c>
      <c r="Q12" s="3">
        <v>537</v>
      </c>
      <c r="R12" s="3">
        <v>533</v>
      </c>
      <c r="S12" s="3">
        <v>548</v>
      </c>
      <c r="T12" s="3">
        <v>587</v>
      </c>
      <c r="U12" s="3">
        <v>596</v>
      </c>
      <c r="V12" s="3">
        <v>673</v>
      </c>
      <c r="W12" s="3">
        <v>697</v>
      </c>
      <c r="X12" s="3">
        <v>740</v>
      </c>
      <c r="Y12" s="3">
        <v>763</v>
      </c>
      <c r="Z12" s="3">
        <v>840</v>
      </c>
      <c r="AA12" s="3">
        <v>865</v>
      </c>
      <c r="AB12" s="3">
        <v>871</v>
      </c>
      <c r="AC12" s="3">
        <v>895</v>
      </c>
      <c r="AD12" s="3">
        <v>938</v>
      </c>
      <c r="AE12" s="3">
        <v>958</v>
      </c>
      <c r="AF12" s="3">
        <v>974</v>
      </c>
      <c r="AG12" s="3">
        <v>993</v>
      </c>
      <c r="AH12" s="3">
        <v>1014</v>
      </c>
      <c r="AI12" s="3">
        <v>1035</v>
      </c>
    </row>
    <row r="13" spans="1:35" x14ac:dyDescent="0.3">
      <c r="A13" s="15" t="s">
        <v>324</v>
      </c>
      <c r="B13" s="3">
        <v>0</v>
      </c>
      <c r="C13" s="3">
        <v>0</v>
      </c>
      <c r="D13" s="3">
        <v>0</v>
      </c>
      <c r="E13" s="3">
        <v>0</v>
      </c>
      <c r="F13" s="3">
        <v>0</v>
      </c>
      <c r="G13" s="3">
        <v>0</v>
      </c>
      <c r="H13" s="3">
        <v>0</v>
      </c>
      <c r="I13" s="3">
        <v>0</v>
      </c>
      <c r="J13" s="3">
        <v>0</v>
      </c>
      <c r="K13" s="3">
        <v>0</v>
      </c>
      <c r="L13" s="3">
        <v>0</v>
      </c>
      <c r="M13" s="3">
        <v>0</v>
      </c>
      <c r="N13" s="3">
        <v>0</v>
      </c>
      <c r="O13" s="3">
        <v>22</v>
      </c>
      <c r="P13" s="3">
        <v>73</v>
      </c>
      <c r="Q13" s="3">
        <v>84</v>
      </c>
      <c r="R13" s="3">
        <v>86</v>
      </c>
      <c r="S13" s="3">
        <v>91</v>
      </c>
      <c r="T13" s="3">
        <v>95</v>
      </c>
      <c r="U13" s="3">
        <v>96</v>
      </c>
      <c r="V13" s="3">
        <v>99</v>
      </c>
      <c r="W13" s="3">
        <v>103</v>
      </c>
      <c r="X13" s="3">
        <v>108</v>
      </c>
      <c r="Y13" s="3">
        <v>112</v>
      </c>
      <c r="Z13" s="3">
        <v>115</v>
      </c>
      <c r="AA13" s="3">
        <v>121</v>
      </c>
      <c r="AB13" s="3">
        <v>136</v>
      </c>
      <c r="AC13" s="3">
        <v>154</v>
      </c>
      <c r="AD13" s="3">
        <v>161</v>
      </c>
      <c r="AE13" s="3">
        <v>168</v>
      </c>
      <c r="AF13" s="3">
        <v>174</v>
      </c>
      <c r="AG13" s="3">
        <v>181</v>
      </c>
      <c r="AH13" s="3">
        <v>188</v>
      </c>
      <c r="AI13" s="3">
        <v>195</v>
      </c>
    </row>
    <row r="14" spans="1:35" x14ac:dyDescent="0.3">
      <c r="A14" s="15" t="s">
        <v>325</v>
      </c>
      <c r="B14" s="3">
        <v>0</v>
      </c>
      <c r="C14" s="3">
        <v>0</v>
      </c>
      <c r="D14" s="3">
        <v>4</v>
      </c>
      <c r="E14" s="3">
        <v>9</v>
      </c>
      <c r="F14" s="3">
        <v>25</v>
      </c>
      <c r="G14" s="3">
        <v>32</v>
      </c>
      <c r="H14" s="3">
        <v>47</v>
      </c>
      <c r="I14" s="3">
        <v>81</v>
      </c>
      <c r="J14" s="3">
        <v>122</v>
      </c>
      <c r="K14" s="3">
        <v>161</v>
      </c>
      <c r="L14" s="3">
        <v>176</v>
      </c>
      <c r="M14" s="3">
        <v>197</v>
      </c>
      <c r="N14" s="3">
        <v>212</v>
      </c>
      <c r="O14" s="3">
        <v>190</v>
      </c>
      <c r="P14" s="3">
        <v>325</v>
      </c>
      <c r="Q14" s="3">
        <v>602</v>
      </c>
      <c r="R14" s="3">
        <v>427</v>
      </c>
      <c r="S14" s="3">
        <v>180</v>
      </c>
      <c r="T14" s="3">
        <v>190</v>
      </c>
      <c r="U14" s="3">
        <v>0</v>
      </c>
      <c r="V14" s="3">
        <v>0</v>
      </c>
      <c r="W14" s="3">
        <v>0</v>
      </c>
      <c r="X14" s="3">
        <v>0</v>
      </c>
      <c r="Y14" s="3">
        <v>0</v>
      </c>
      <c r="Z14" s="3">
        <v>0</v>
      </c>
      <c r="AA14" s="3">
        <v>0</v>
      </c>
      <c r="AB14" s="3">
        <v>0</v>
      </c>
      <c r="AC14" s="3">
        <v>0</v>
      </c>
      <c r="AD14" s="3">
        <v>0</v>
      </c>
      <c r="AE14" s="3">
        <v>0</v>
      </c>
      <c r="AF14" s="3">
        <v>0</v>
      </c>
      <c r="AG14" s="3">
        <v>0</v>
      </c>
      <c r="AH14" s="3">
        <v>0</v>
      </c>
      <c r="AI14" s="3">
        <v>0</v>
      </c>
    </row>
    <row r="15" spans="1:35" x14ac:dyDescent="0.3">
      <c r="A15" s="15" t="s">
        <v>326</v>
      </c>
      <c r="B15" s="3">
        <v>0</v>
      </c>
      <c r="C15" s="3">
        <v>0</v>
      </c>
      <c r="D15" s="3">
        <v>0</v>
      </c>
      <c r="E15" s="3">
        <v>0</v>
      </c>
      <c r="F15" s="3">
        <v>0</v>
      </c>
      <c r="G15" s="3">
        <v>0</v>
      </c>
      <c r="H15" s="3">
        <v>0</v>
      </c>
      <c r="I15" s="3">
        <v>6</v>
      </c>
      <c r="J15" s="3">
        <v>91</v>
      </c>
      <c r="K15" s="3">
        <v>239</v>
      </c>
      <c r="L15" s="3">
        <v>446</v>
      </c>
      <c r="M15" s="3">
        <v>653</v>
      </c>
      <c r="N15" s="3">
        <v>883</v>
      </c>
      <c r="O15" s="3">
        <v>1051</v>
      </c>
      <c r="P15" s="3">
        <v>1231</v>
      </c>
      <c r="Q15" s="3">
        <v>1424</v>
      </c>
      <c r="R15" s="3">
        <v>1595</v>
      </c>
      <c r="S15" s="3">
        <v>1649</v>
      </c>
      <c r="T15" s="3">
        <v>1617</v>
      </c>
      <c r="U15" s="3">
        <v>0</v>
      </c>
      <c r="V15" s="3">
        <v>0</v>
      </c>
      <c r="W15" s="3">
        <v>0</v>
      </c>
      <c r="X15" s="3">
        <v>0</v>
      </c>
      <c r="Y15" s="3">
        <v>0</v>
      </c>
      <c r="Z15" s="3">
        <v>0</v>
      </c>
      <c r="AA15" s="3">
        <v>0</v>
      </c>
      <c r="AB15" s="3">
        <v>0</v>
      </c>
      <c r="AC15" s="3">
        <v>0</v>
      </c>
      <c r="AD15" s="3">
        <v>0</v>
      </c>
      <c r="AE15" s="3">
        <v>0</v>
      </c>
      <c r="AF15" s="3">
        <v>0</v>
      </c>
      <c r="AG15" s="3">
        <v>0</v>
      </c>
      <c r="AH15" s="3">
        <v>0</v>
      </c>
      <c r="AI15" s="3">
        <v>0</v>
      </c>
    </row>
    <row r="16" spans="1:35" ht="28.8" x14ac:dyDescent="0.3">
      <c r="A16" s="15" t="s">
        <v>327</v>
      </c>
      <c r="B16" s="3" t="s">
        <v>328</v>
      </c>
      <c r="C16" s="3">
        <v>117</v>
      </c>
      <c r="D16" s="3">
        <v>116</v>
      </c>
      <c r="E16" s="3">
        <v>118</v>
      </c>
      <c r="F16" s="3">
        <v>117</v>
      </c>
      <c r="G16" s="3">
        <v>122</v>
      </c>
      <c r="H16" s="3">
        <v>121</v>
      </c>
      <c r="I16" s="3">
        <v>236</v>
      </c>
      <c r="J16" s="3">
        <v>273</v>
      </c>
      <c r="K16" s="3">
        <v>335</v>
      </c>
      <c r="L16" s="3">
        <v>412</v>
      </c>
      <c r="M16" s="3">
        <v>420</v>
      </c>
      <c r="N16" s="3">
        <v>444</v>
      </c>
      <c r="O16" s="3">
        <v>452</v>
      </c>
      <c r="P16" s="3">
        <v>490</v>
      </c>
      <c r="Q16" s="3">
        <v>494</v>
      </c>
      <c r="R16" s="3">
        <v>523</v>
      </c>
      <c r="S16" s="3">
        <v>540</v>
      </c>
      <c r="T16" s="3">
        <v>582</v>
      </c>
      <c r="U16" s="3">
        <v>124</v>
      </c>
      <c r="V16" s="3">
        <v>128</v>
      </c>
      <c r="W16" s="3">
        <v>120</v>
      </c>
      <c r="X16" s="3">
        <v>132</v>
      </c>
      <c r="Y16" s="3">
        <v>137</v>
      </c>
      <c r="Z16" s="3">
        <v>655</v>
      </c>
      <c r="AA16" s="3">
        <v>880</v>
      </c>
      <c r="AB16" s="3">
        <v>880</v>
      </c>
      <c r="AC16" s="3">
        <v>922</v>
      </c>
      <c r="AD16" s="3">
        <v>922</v>
      </c>
      <c r="AE16" s="3">
        <v>954</v>
      </c>
      <c r="AF16" s="3">
        <v>971</v>
      </c>
      <c r="AG16" s="3">
        <v>988</v>
      </c>
      <c r="AH16" s="3">
        <v>1006</v>
      </c>
      <c r="AI16" s="3">
        <v>1023</v>
      </c>
    </row>
    <row r="17" spans="1:35" x14ac:dyDescent="0.3">
      <c r="A17" s="12" t="s">
        <v>329</v>
      </c>
      <c r="B17" s="12">
        <v>0</v>
      </c>
      <c r="C17" s="12">
        <v>0</v>
      </c>
      <c r="D17" s="12">
        <v>0</v>
      </c>
      <c r="E17" s="12">
        <v>0</v>
      </c>
      <c r="F17" s="12">
        <v>0</v>
      </c>
      <c r="G17" s="12">
        <v>0</v>
      </c>
      <c r="H17" s="12">
        <v>0</v>
      </c>
      <c r="I17" s="12">
        <v>0</v>
      </c>
      <c r="J17" s="12">
        <v>25</v>
      </c>
      <c r="K17" s="12">
        <v>121</v>
      </c>
      <c r="L17" s="12">
        <v>479</v>
      </c>
      <c r="M17" s="12">
        <v>874</v>
      </c>
      <c r="N17" s="12">
        <v>1234</v>
      </c>
      <c r="O17" s="12">
        <v>1763</v>
      </c>
      <c r="P17" s="12">
        <v>2415</v>
      </c>
      <c r="Q17" s="12">
        <v>2601</v>
      </c>
      <c r="R17" s="12">
        <v>2715</v>
      </c>
      <c r="S17" s="12">
        <v>2790</v>
      </c>
      <c r="T17" s="12">
        <v>2920</v>
      </c>
      <c r="U17" s="12">
        <v>3024</v>
      </c>
      <c r="V17" s="12">
        <v>2812</v>
      </c>
      <c r="W17" s="12">
        <v>2698</v>
      </c>
      <c r="X17" s="12">
        <v>2996</v>
      </c>
      <c r="Y17" s="12">
        <v>3280</v>
      </c>
      <c r="Z17" s="12">
        <v>3779</v>
      </c>
      <c r="AA17" s="12">
        <v>4022</v>
      </c>
      <c r="AB17" s="12">
        <v>3833</v>
      </c>
      <c r="AC17" s="12">
        <v>4190</v>
      </c>
      <c r="AD17" s="12">
        <v>4366</v>
      </c>
      <c r="AE17" s="12">
        <v>4512</v>
      </c>
      <c r="AF17" s="12">
        <v>4649</v>
      </c>
      <c r="AG17" s="12">
        <v>4791</v>
      </c>
      <c r="AH17" s="12">
        <v>4939</v>
      </c>
      <c r="AI17" s="12">
        <v>5092</v>
      </c>
    </row>
    <row r="18" spans="1:35" x14ac:dyDescent="0.3">
      <c r="A18" s="15" t="s">
        <v>330</v>
      </c>
      <c r="B18" s="3">
        <v>0</v>
      </c>
      <c r="C18" s="3">
        <v>0</v>
      </c>
      <c r="D18" s="3">
        <v>0</v>
      </c>
      <c r="E18" s="3">
        <v>0</v>
      </c>
      <c r="F18" s="3">
        <v>0</v>
      </c>
      <c r="G18" s="3">
        <v>0</v>
      </c>
      <c r="H18" s="3">
        <v>0</v>
      </c>
      <c r="I18" s="3">
        <v>0</v>
      </c>
      <c r="J18" s="3">
        <v>25</v>
      </c>
      <c r="K18" s="3">
        <v>106</v>
      </c>
      <c r="L18" s="3">
        <v>343</v>
      </c>
      <c r="M18" s="3">
        <v>603</v>
      </c>
      <c r="N18" s="3">
        <v>689</v>
      </c>
      <c r="O18" s="3">
        <v>758</v>
      </c>
      <c r="P18" s="3">
        <v>921</v>
      </c>
      <c r="Q18" s="3">
        <v>1002</v>
      </c>
      <c r="R18" s="3">
        <v>1004</v>
      </c>
      <c r="S18" s="3">
        <v>1033</v>
      </c>
      <c r="T18" s="3">
        <v>1062</v>
      </c>
      <c r="U18" s="3">
        <v>1061</v>
      </c>
      <c r="V18" s="3">
        <v>1425</v>
      </c>
      <c r="W18" s="3">
        <v>1438</v>
      </c>
      <c r="X18" s="3">
        <v>1602</v>
      </c>
      <c r="Y18" s="3">
        <v>1691</v>
      </c>
      <c r="Z18" s="3">
        <v>1777</v>
      </c>
      <c r="AA18" s="3">
        <v>1935</v>
      </c>
      <c r="AB18" s="3">
        <v>2014</v>
      </c>
      <c r="AC18" s="3">
        <v>2187</v>
      </c>
      <c r="AD18" s="3">
        <v>2270</v>
      </c>
      <c r="AE18" s="3">
        <v>2356</v>
      </c>
      <c r="AF18" s="3">
        <v>2423</v>
      </c>
      <c r="AG18" s="3">
        <v>2491</v>
      </c>
      <c r="AH18" s="3">
        <v>2564</v>
      </c>
      <c r="AI18" s="3">
        <v>2638</v>
      </c>
    </row>
    <row r="19" spans="1:35" x14ac:dyDescent="0.3">
      <c r="A19" s="15" t="s">
        <v>331</v>
      </c>
      <c r="B19" s="3">
        <v>0</v>
      </c>
      <c r="C19" s="3">
        <v>0</v>
      </c>
      <c r="D19" s="3">
        <v>0</v>
      </c>
      <c r="E19" s="3">
        <v>0</v>
      </c>
      <c r="F19" s="3">
        <v>0</v>
      </c>
      <c r="G19" s="3">
        <v>0</v>
      </c>
      <c r="H19" s="3">
        <v>0</v>
      </c>
      <c r="I19" s="3">
        <v>0</v>
      </c>
      <c r="J19" s="3">
        <v>0</v>
      </c>
      <c r="K19" s="3">
        <v>11</v>
      </c>
      <c r="L19" s="3">
        <v>48</v>
      </c>
      <c r="M19" s="3">
        <v>74</v>
      </c>
      <c r="N19" s="3">
        <v>86</v>
      </c>
      <c r="O19" s="3">
        <v>88</v>
      </c>
      <c r="P19" s="3">
        <v>114</v>
      </c>
      <c r="Q19" s="3">
        <v>123</v>
      </c>
      <c r="R19" s="3">
        <v>126</v>
      </c>
      <c r="S19" s="3">
        <v>131</v>
      </c>
      <c r="T19" s="3">
        <v>135</v>
      </c>
      <c r="U19" s="3">
        <v>140</v>
      </c>
      <c r="V19" s="3">
        <v>148</v>
      </c>
      <c r="W19" s="3">
        <v>156</v>
      </c>
      <c r="X19" s="3">
        <v>166</v>
      </c>
      <c r="Y19" s="3">
        <v>179</v>
      </c>
      <c r="Z19" s="3">
        <v>168</v>
      </c>
      <c r="AA19" s="3">
        <v>185</v>
      </c>
      <c r="AB19" s="3">
        <v>203</v>
      </c>
      <c r="AC19" s="3">
        <v>222</v>
      </c>
      <c r="AD19" s="3">
        <v>231</v>
      </c>
      <c r="AE19" s="3">
        <v>240</v>
      </c>
      <c r="AF19" s="3">
        <v>247</v>
      </c>
      <c r="AG19" s="3">
        <v>254</v>
      </c>
      <c r="AH19" s="3">
        <v>261</v>
      </c>
      <c r="AI19" s="3">
        <v>269</v>
      </c>
    </row>
    <row r="20" spans="1:35" x14ac:dyDescent="0.3">
      <c r="A20" s="15" t="s">
        <v>332</v>
      </c>
      <c r="B20" s="3">
        <v>0</v>
      </c>
      <c r="C20" s="3">
        <v>0</v>
      </c>
      <c r="D20" s="3">
        <v>0</v>
      </c>
      <c r="E20" s="3">
        <v>0</v>
      </c>
      <c r="F20" s="3">
        <v>0</v>
      </c>
      <c r="G20" s="3">
        <v>0</v>
      </c>
      <c r="H20" s="3">
        <v>0</v>
      </c>
      <c r="I20" s="3">
        <v>0</v>
      </c>
      <c r="J20" s="3">
        <v>0</v>
      </c>
      <c r="K20" s="3">
        <v>4</v>
      </c>
      <c r="L20" s="3">
        <v>63</v>
      </c>
      <c r="M20" s="3">
        <v>93</v>
      </c>
      <c r="N20" s="3">
        <v>170</v>
      </c>
      <c r="O20" s="3">
        <v>351</v>
      </c>
      <c r="P20" s="3">
        <v>380</v>
      </c>
      <c r="Q20" s="3">
        <v>421</v>
      </c>
      <c r="R20" s="3">
        <v>488</v>
      </c>
      <c r="S20" s="3">
        <v>518</v>
      </c>
      <c r="T20" s="3">
        <v>585</v>
      </c>
      <c r="U20" s="3">
        <v>632</v>
      </c>
      <c r="V20" s="3">
        <v>694</v>
      </c>
      <c r="W20" s="3">
        <v>742</v>
      </c>
      <c r="X20" s="3">
        <v>847</v>
      </c>
      <c r="Y20" s="3">
        <v>935</v>
      </c>
      <c r="Z20" s="3">
        <v>1012</v>
      </c>
      <c r="AA20" s="3">
        <v>1126</v>
      </c>
      <c r="AB20" s="3">
        <v>1087</v>
      </c>
      <c r="AC20" s="3">
        <v>1174</v>
      </c>
      <c r="AD20" s="3">
        <v>1221</v>
      </c>
      <c r="AE20" s="3">
        <v>1271</v>
      </c>
      <c r="AF20" s="3">
        <v>1311</v>
      </c>
      <c r="AG20" s="3">
        <v>1353</v>
      </c>
      <c r="AH20" s="3">
        <v>1397</v>
      </c>
      <c r="AI20" s="3">
        <v>1443</v>
      </c>
    </row>
    <row r="21" spans="1:35" x14ac:dyDescent="0.3">
      <c r="A21" s="15" t="s">
        <v>333</v>
      </c>
      <c r="B21" s="3">
        <v>0</v>
      </c>
      <c r="C21" s="3">
        <v>0</v>
      </c>
      <c r="D21" s="3">
        <v>0</v>
      </c>
      <c r="E21" s="3">
        <v>0</v>
      </c>
      <c r="F21" s="3">
        <v>0</v>
      </c>
      <c r="G21" s="3">
        <v>0</v>
      </c>
      <c r="H21" s="3">
        <v>0</v>
      </c>
      <c r="I21" s="3">
        <v>0</v>
      </c>
      <c r="J21" s="3">
        <v>0</v>
      </c>
      <c r="K21" s="3">
        <v>0</v>
      </c>
      <c r="L21" s="3">
        <v>0</v>
      </c>
      <c r="M21" s="3">
        <v>54</v>
      </c>
      <c r="N21" s="3">
        <v>206</v>
      </c>
      <c r="O21" s="3">
        <v>470</v>
      </c>
      <c r="P21" s="3">
        <v>890</v>
      </c>
      <c r="Q21" s="3">
        <v>934</v>
      </c>
      <c r="R21" s="3">
        <v>970</v>
      </c>
      <c r="S21" s="3">
        <v>988</v>
      </c>
      <c r="T21" s="3">
        <v>1013</v>
      </c>
      <c r="U21" s="3">
        <v>1040</v>
      </c>
      <c r="V21" s="3">
        <v>390</v>
      </c>
      <c r="W21" s="3">
        <v>194</v>
      </c>
      <c r="X21" s="3">
        <v>202</v>
      </c>
      <c r="Y21" s="3">
        <v>209</v>
      </c>
      <c r="Z21" s="3">
        <v>314</v>
      </c>
      <c r="AA21" s="3">
        <v>220</v>
      </c>
      <c r="AB21" s="3">
        <v>246</v>
      </c>
      <c r="AC21" s="3">
        <v>285</v>
      </c>
      <c r="AD21" s="3">
        <v>307</v>
      </c>
      <c r="AE21" s="3">
        <v>291</v>
      </c>
      <c r="AF21" s="3">
        <v>301</v>
      </c>
      <c r="AG21" s="3">
        <v>311</v>
      </c>
      <c r="AH21" s="3">
        <v>322</v>
      </c>
      <c r="AI21" s="3">
        <v>333</v>
      </c>
    </row>
    <row r="22" spans="1:35" x14ac:dyDescent="0.3">
      <c r="A22" s="15" t="s">
        <v>334</v>
      </c>
      <c r="B22" s="3">
        <v>0</v>
      </c>
      <c r="C22" s="3">
        <v>0</v>
      </c>
      <c r="D22" s="3">
        <v>0</v>
      </c>
      <c r="E22" s="3">
        <v>0</v>
      </c>
      <c r="F22" s="3">
        <v>0</v>
      </c>
      <c r="G22" s="3">
        <v>0</v>
      </c>
      <c r="H22" s="3">
        <v>0</v>
      </c>
      <c r="I22" s="3">
        <v>0</v>
      </c>
      <c r="J22" s="3">
        <v>0</v>
      </c>
      <c r="K22" s="3">
        <v>0</v>
      </c>
      <c r="L22" s="3">
        <v>24</v>
      </c>
      <c r="M22" s="3">
        <v>51</v>
      </c>
      <c r="N22" s="3">
        <v>83</v>
      </c>
      <c r="O22" s="3">
        <v>97</v>
      </c>
      <c r="P22" s="3">
        <v>110</v>
      </c>
      <c r="Q22" s="3">
        <v>121</v>
      </c>
      <c r="R22" s="3">
        <v>127</v>
      </c>
      <c r="S22" s="3">
        <v>121</v>
      </c>
      <c r="T22" s="3">
        <v>125</v>
      </c>
      <c r="U22" s="3">
        <v>151</v>
      </c>
      <c r="V22" s="3">
        <v>155</v>
      </c>
      <c r="W22" s="3">
        <v>169</v>
      </c>
      <c r="X22" s="3">
        <v>178</v>
      </c>
      <c r="Y22" s="3">
        <v>206</v>
      </c>
      <c r="Z22" s="3">
        <v>208</v>
      </c>
      <c r="AA22" s="3">
        <v>217</v>
      </c>
      <c r="AB22" s="3">
        <v>228</v>
      </c>
      <c r="AC22" s="3">
        <v>267</v>
      </c>
      <c r="AD22" s="3">
        <v>281</v>
      </c>
      <c r="AE22" s="3">
        <v>297</v>
      </c>
      <c r="AF22" s="3">
        <v>309</v>
      </c>
      <c r="AG22" s="3">
        <v>321</v>
      </c>
      <c r="AH22" s="3">
        <v>334</v>
      </c>
      <c r="AI22" s="3">
        <v>347</v>
      </c>
    </row>
    <row r="23" spans="1:35" x14ac:dyDescent="0.3">
      <c r="A23" s="15" t="s">
        <v>335</v>
      </c>
      <c r="B23" s="3">
        <v>0</v>
      </c>
      <c r="C23" s="3">
        <v>0</v>
      </c>
      <c r="D23" s="3">
        <v>0</v>
      </c>
      <c r="E23" s="3">
        <v>0</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59</v>
      </c>
      <c r="Z23" s="3">
        <v>300</v>
      </c>
      <c r="AA23" s="3">
        <v>338</v>
      </c>
      <c r="AB23" s="3">
        <v>55</v>
      </c>
      <c r="AC23" s="3">
        <v>55</v>
      </c>
      <c r="AD23" s="3">
        <v>57</v>
      </c>
      <c r="AE23" s="3">
        <v>58</v>
      </c>
      <c r="AF23" s="3">
        <v>59</v>
      </c>
      <c r="AG23" s="3">
        <v>60</v>
      </c>
      <c r="AH23" s="3">
        <v>61</v>
      </c>
      <c r="AI23" s="3">
        <v>62</v>
      </c>
    </row>
    <row r="24" spans="1:35" x14ac:dyDescent="0.3">
      <c r="A24" s="12" t="s">
        <v>336</v>
      </c>
      <c r="B24" s="12">
        <v>187</v>
      </c>
      <c r="C24" s="12">
        <v>192</v>
      </c>
      <c r="D24" s="12">
        <v>206</v>
      </c>
      <c r="E24" s="12">
        <v>223</v>
      </c>
      <c r="F24" s="12">
        <v>230</v>
      </c>
      <c r="G24" s="12">
        <v>258</v>
      </c>
      <c r="H24" s="12">
        <v>263</v>
      </c>
      <c r="I24" s="12">
        <v>259</v>
      </c>
      <c r="J24" s="12">
        <v>261</v>
      </c>
      <c r="K24" s="12">
        <v>279</v>
      </c>
      <c r="L24" s="12">
        <v>279</v>
      </c>
      <c r="M24" s="12">
        <v>299</v>
      </c>
      <c r="N24" s="12">
        <v>320</v>
      </c>
      <c r="O24" s="12">
        <v>342</v>
      </c>
      <c r="P24" s="12">
        <v>368</v>
      </c>
      <c r="Q24" s="12">
        <v>387</v>
      </c>
      <c r="R24" s="12">
        <v>397</v>
      </c>
      <c r="S24" s="12">
        <v>420</v>
      </c>
      <c r="T24" s="12">
        <v>455</v>
      </c>
      <c r="U24" s="12">
        <v>2870</v>
      </c>
      <c r="V24" s="12">
        <v>2937</v>
      </c>
      <c r="W24" s="12">
        <v>2945</v>
      </c>
      <c r="X24" s="12">
        <v>3064</v>
      </c>
      <c r="Y24" s="12">
        <v>3176</v>
      </c>
      <c r="Z24" s="12">
        <v>3143</v>
      </c>
      <c r="AA24" s="12">
        <v>3679</v>
      </c>
      <c r="AB24" s="12">
        <v>3874</v>
      </c>
      <c r="AC24" s="12">
        <v>4282</v>
      </c>
      <c r="AD24" s="12">
        <v>4343</v>
      </c>
      <c r="AE24" s="12">
        <v>4493</v>
      </c>
      <c r="AF24" s="12">
        <v>4577</v>
      </c>
      <c r="AG24" s="12">
        <v>4666</v>
      </c>
      <c r="AH24" s="12">
        <v>4756</v>
      </c>
      <c r="AI24" s="12">
        <v>4847</v>
      </c>
    </row>
    <row r="25" spans="1:35" x14ac:dyDescent="0.3">
      <c r="A25" s="15" t="s">
        <v>337</v>
      </c>
      <c r="B25" s="3">
        <v>0</v>
      </c>
      <c r="C25" s="3">
        <v>0</v>
      </c>
      <c r="D25" s="3">
        <v>0</v>
      </c>
      <c r="E25" s="3">
        <v>0</v>
      </c>
      <c r="F25" s="3">
        <v>0</v>
      </c>
      <c r="G25" s="3">
        <v>0</v>
      </c>
      <c r="H25" s="3">
        <v>0</v>
      </c>
      <c r="I25" s="3">
        <v>0</v>
      </c>
      <c r="J25" s="3">
        <v>0</v>
      </c>
      <c r="K25" s="3">
        <v>0</v>
      </c>
      <c r="L25" s="3">
        <v>2</v>
      </c>
      <c r="M25" s="3">
        <v>9</v>
      </c>
      <c r="N25" s="3">
        <v>12</v>
      </c>
      <c r="O25" s="3">
        <v>19</v>
      </c>
      <c r="P25" s="3">
        <v>27</v>
      </c>
      <c r="Q25" s="3">
        <v>23</v>
      </c>
      <c r="R25" s="3">
        <v>24</v>
      </c>
      <c r="S25" s="3">
        <v>22</v>
      </c>
      <c r="T25" s="3">
        <v>36</v>
      </c>
      <c r="U25" s="3">
        <v>31</v>
      </c>
      <c r="V25" s="3">
        <v>32</v>
      </c>
      <c r="W25" s="3">
        <v>24</v>
      </c>
      <c r="X25" s="3">
        <v>9</v>
      </c>
      <c r="Y25" s="3">
        <v>0</v>
      </c>
      <c r="Z25" s="3">
        <v>0</v>
      </c>
      <c r="AA25" s="3">
        <v>0</v>
      </c>
      <c r="AB25" s="3">
        <v>0</v>
      </c>
      <c r="AC25" s="3">
        <v>0</v>
      </c>
      <c r="AD25" s="3">
        <v>0</v>
      </c>
      <c r="AE25" s="3">
        <v>0</v>
      </c>
      <c r="AF25" s="3">
        <v>0</v>
      </c>
      <c r="AG25" s="3">
        <v>0</v>
      </c>
      <c r="AH25" s="3">
        <v>0</v>
      </c>
      <c r="AI25" s="3">
        <v>0</v>
      </c>
    </row>
    <row r="26" spans="1:35" x14ac:dyDescent="0.3">
      <c r="A26" s="15" t="s">
        <v>338</v>
      </c>
      <c r="B26" s="3" t="s">
        <v>339</v>
      </c>
      <c r="C26" s="3">
        <v>19</v>
      </c>
      <c r="D26" s="3">
        <v>19</v>
      </c>
      <c r="E26" s="3">
        <v>19</v>
      </c>
      <c r="F26" s="3">
        <v>21</v>
      </c>
      <c r="G26" s="3">
        <v>20</v>
      </c>
      <c r="H26" s="3">
        <v>20</v>
      </c>
      <c r="I26" s="3">
        <v>18</v>
      </c>
      <c r="J26" s="3">
        <v>15</v>
      </c>
      <c r="K26" s="3">
        <v>14</v>
      </c>
      <c r="L26" s="3">
        <v>14</v>
      </c>
      <c r="M26" s="3">
        <v>14</v>
      </c>
      <c r="N26" s="3">
        <v>14</v>
      </c>
      <c r="O26" s="3">
        <v>13</v>
      </c>
      <c r="P26" s="3">
        <v>14</v>
      </c>
      <c r="Q26" s="3">
        <v>14</v>
      </c>
      <c r="R26" s="3">
        <v>13</v>
      </c>
      <c r="S26" s="3">
        <v>13</v>
      </c>
      <c r="T26" s="3">
        <v>14</v>
      </c>
      <c r="U26" s="3">
        <v>14</v>
      </c>
      <c r="V26" s="3">
        <v>14</v>
      </c>
      <c r="W26" s="3">
        <v>14</v>
      </c>
      <c r="X26" s="3">
        <v>9</v>
      </c>
      <c r="Y26" s="3">
        <v>5</v>
      </c>
      <c r="Z26" s="3">
        <v>2</v>
      </c>
      <c r="AA26" s="3">
        <v>3</v>
      </c>
      <c r="AB26" s="3">
        <v>0</v>
      </c>
      <c r="AC26" s="3">
        <v>0</v>
      </c>
      <c r="AD26" s="3">
        <v>0</v>
      </c>
      <c r="AE26" s="3">
        <v>0</v>
      </c>
      <c r="AF26" s="3">
        <v>0</v>
      </c>
      <c r="AG26" s="3">
        <v>0</v>
      </c>
      <c r="AH26" s="3">
        <v>0</v>
      </c>
      <c r="AI26" s="3">
        <v>0</v>
      </c>
    </row>
    <row r="27" spans="1:35" x14ac:dyDescent="0.3">
      <c r="A27" s="15" t="s">
        <v>340</v>
      </c>
      <c r="B27" s="3">
        <v>168</v>
      </c>
      <c r="C27" s="3">
        <v>173</v>
      </c>
      <c r="D27" s="3">
        <v>188</v>
      </c>
      <c r="E27" s="3">
        <v>203</v>
      </c>
      <c r="F27" s="3">
        <v>210</v>
      </c>
      <c r="G27" s="3">
        <v>238</v>
      </c>
      <c r="H27" s="3">
        <v>243</v>
      </c>
      <c r="I27" s="3">
        <v>241</v>
      </c>
      <c r="J27" s="3">
        <v>247</v>
      </c>
      <c r="K27" s="3">
        <v>264</v>
      </c>
      <c r="L27" s="3">
        <v>262</v>
      </c>
      <c r="M27" s="3">
        <v>276</v>
      </c>
      <c r="N27" s="3">
        <v>294</v>
      </c>
      <c r="O27" s="3">
        <v>310</v>
      </c>
      <c r="P27" s="3">
        <v>328</v>
      </c>
      <c r="Q27" s="3">
        <v>350</v>
      </c>
      <c r="R27" s="3">
        <v>360</v>
      </c>
      <c r="S27" s="3">
        <v>384</v>
      </c>
      <c r="T27" s="3">
        <v>405</v>
      </c>
      <c r="U27" s="3">
        <v>459</v>
      </c>
      <c r="V27" s="3">
        <v>425</v>
      </c>
      <c r="W27" s="3">
        <v>446</v>
      </c>
      <c r="X27" s="3">
        <v>467</v>
      </c>
      <c r="Y27" s="3">
        <v>482</v>
      </c>
      <c r="Z27" s="3">
        <v>504</v>
      </c>
      <c r="AA27" s="3">
        <v>544</v>
      </c>
      <c r="AB27" s="3">
        <v>585</v>
      </c>
      <c r="AC27" s="3">
        <v>656</v>
      </c>
      <c r="AD27" s="3">
        <v>680</v>
      </c>
      <c r="AE27" s="3">
        <v>706</v>
      </c>
      <c r="AF27" s="3">
        <v>728</v>
      </c>
      <c r="AG27" s="3">
        <v>749</v>
      </c>
      <c r="AH27" s="3">
        <v>772</v>
      </c>
      <c r="AI27" s="3">
        <v>796</v>
      </c>
    </row>
    <row r="28" spans="1:35" x14ac:dyDescent="0.3">
      <c r="A28" s="15" t="s">
        <v>325</v>
      </c>
      <c r="B28" s="3">
        <v>0</v>
      </c>
      <c r="C28" s="3">
        <v>0</v>
      </c>
      <c r="D28" s="3">
        <v>0</v>
      </c>
      <c r="E28" s="3">
        <v>0</v>
      </c>
      <c r="F28" s="3">
        <v>0</v>
      </c>
      <c r="G28" s="3">
        <v>0</v>
      </c>
      <c r="H28" s="3">
        <v>0</v>
      </c>
      <c r="I28" s="3">
        <v>0</v>
      </c>
      <c r="J28" s="3">
        <v>0</v>
      </c>
      <c r="K28" s="3">
        <v>0</v>
      </c>
      <c r="L28" s="3">
        <v>0</v>
      </c>
      <c r="M28" s="3">
        <v>0</v>
      </c>
      <c r="N28" s="3">
        <v>0</v>
      </c>
      <c r="O28" s="3">
        <v>0</v>
      </c>
      <c r="P28" s="3">
        <v>0</v>
      </c>
      <c r="Q28" s="3">
        <v>0</v>
      </c>
      <c r="R28" s="3">
        <v>0</v>
      </c>
      <c r="S28" s="3">
        <v>0</v>
      </c>
      <c r="T28" s="3">
        <v>0</v>
      </c>
      <c r="U28" s="3">
        <v>230</v>
      </c>
      <c r="V28" s="3">
        <v>236</v>
      </c>
      <c r="W28" s="3">
        <v>211</v>
      </c>
      <c r="X28" s="3">
        <v>213</v>
      </c>
      <c r="Y28" s="3">
        <v>212</v>
      </c>
      <c r="Z28" s="3">
        <v>163</v>
      </c>
      <c r="AA28" s="3">
        <v>170</v>
      </c>
      <c r="AB28" s="3">
        <v>169</v>
      </c>
      <c r="AC28" s="3">
        <v>139</v>
      </c>
      <c r="AD28" s="3">
        <v>117</v>
      </c>
      <c r="AE28" s="3">
        <v>119</v>
      </c>
      <c r="AF28" s="3">
        <v>120</v>
      </c>
      <c r="AG28" s="3">
        <v>123</v>
      </c>
      <c r="AH28" s="3">
        <v>126</v>
      </c>
      <c r="AI28" s="3">
        <v>128</v>
      </c>
    </row>
    <row r="29" spans="1:35" x14ac:dyDescent="0.3">
      <c r="A29" s="15" t="s">
        <v>326</v>
      </c>
      <c r="B29" s="3">
        <v>0</v>
      </c>
      <c r="C29" s="3">
        <v>0</v>
      </c>
      <c r="D29" s="3">
        <v>0</v>
      </c>
      <c r="E29" s="3">
        <v>0</v>
      </c>
      <c r="F29" s="3">
        <v>0</v>
      </c>
      <c r="G29" s="3">
        <v>0</v>
      </c>
      <c r="H29" s="3">
        <v>0</v>
      </c>
      <c r="I29" s="3">
        <v>0</v>
      </c>
      <c r="J29" s="3">
        <v>0</v>
      </c>
      <c r="K29" s="3">
        <v>0</v>
      </c>
      <c r="L29" s="3">
        <v>0</v>
      </c>
      <c r="M29" s="3">
        <v>0</v>
      </c>
      <c r="N29" s="3">
        <v>0</v>
      </c>
      <c r="O29" s="3">
        <v>0</v>
      </c>
      <c r="P29" s="3">
        <v>0</v>
      </c>
      <c r="Q29" s="3">
        <v>0</v>
      </c>
      <c r="R29" s="3">
        <v>0</v>
      </c>
      <c r="S29" s="3">
        <v>0</v>
      </c>
      <c r="T29" s="3">
        <v>0</v>
      </c>
      <c r="U29" s="3">
        <v>1642</v>
      </c>
      <c r="V29" s="3">
        <v>1742</v>
      </c>
      <c r="W29" s="3">
        <v>1748</v>
      </c>
      <c r="X29" s="3">
        <v>1832</v>
      </c>
      <c r="Y29" s="3">
        <v>1909</v>
      </c>
      <c r="Z29" s="3">
        <v>1798</v>
      </c>
      <c r="AA29" s="3">
        <v>1980</v>
      </c>
      <c r="AB29" s="3">
        <v>2004</v>
      </c>
      <c r="AC29" s="3">
        <v>2366</v>
      </c>
      <c r="AD29" s="3">
        <v>2386</v>
      </c>
      <c r="AE29" s="3">
        <v>2475</v>
      </c>
      <c r="AF29" s="3">
        <v>2515</v>
      </c>
      <c r="AG29" s="3">
        <v>2558</v>
      </c>
      <c r="AH29" s="3">
        <v>2601</v>
      </c>
      <c r="AI29" s="3">
        <v>2644</v>
      </c>
    </row>
    <row r="30" spans="1:35" x14ac:dyDescent="0.3">
      <c r="A30" s="15" t="s">
        <v>341</v>
      </c>
      <c r="B30" s="3" t="s">
        <v>342</v>
      </c>
      <c r="C30" s="3">
        <v>0</v>
      </c>
      <c r="D30" s="3">
        <v>0</v>
      </c>
      <c r="E30" s="3">
        <v>0</v>
      </c>
      <c r="F30" s="3">
        <v>0</v>
      </c>
      <c r="G30" s="3">
        <v>0</v>
      </c>
      <c r="H30" s="3">
        <v>0</v>
      </c>
      <c r="I30" s="3">
        <v>0</v>
      </c>
      <c r="J30" s="3">
        <v>0</v>
      </c>
      <c r="K30" s="3">
        <v>0</v>
      </c>
      <c r="L30" s="3">
        <v>0</v>
      </c>
      <c r="M30" s="3">
        <v>0</v>
      </c>
      <c r="N30" s="3">
        <v>0</v>
      </c>
      <c r="O30" s="3">
        <v>0</v>
      </c>
      <c r="P30" s="3">
        <v>0</v>
      </c>
      <c r="Q30" s="3">
        <v>0</v>
      </c>
      <c r="R30" s="3">
        <v>0</v>
      </c>
      <c r="S30" s="3">
        <v>0</v>
      </c>
      <c r="T30" s="3">
        <v>0</v>
      </c>
      <c r="U30" s="3">
        <v>494</v>
      </c>
      <c r="V30" s="3">
        <v>488</v>
      </c>
      <c r="W30" s="3">
        <v>501</v>
      </c>
      <c r="X30" s="3">
        <v>534</v>
      </c>
      <c r="Y30" s="3">
        <v>568</v>
      </c>
      <c r="Z30" s="3">
        <v>676</v>
      </c>
      <c r="AA30" s="3">
        <v>982</v>
      </c>
      <c r="AB30" s="3">
        <v>1115</v>
      </c>
      <c r="AC30" s="3">
        <v>1122</v>
      </c>
      <c r="AD30" s="3">
        <v>1161</v>
      </c>
      <c r="AE30" s="3">
        <v>1192</v>
      </c>
      <c r="AF30" s="3">
        <v>1213</v>
      </c>
      <c r="AG30" s="3">
        <v>1235</v>
      </c>
      <c r="AH30" s="3">
        <v>1257</v>
      </c>
      <c r="AI30" s="3">
        <v>1279</v>
      </c>
    </row>
    <row r="31" spans="1:35" x14ac:dyDescent="0.3">
      <c r="A31" s="12" t="s">
        <v>343</v>
      </c>
      <c r="B31" s="12">
        <v>0</v>
      </c>
      <c r="C31" s="12">
        <v>0</v>
      </c>
      <c r="D31" s="12">
        <v>0</v>
      </c>
      <c r="E31" s="12">
        <v>0</v>
      </c>
      <c r="F31" s="12">
        <v>0</v>
      </c>
      <c r="G31" s="12">
        <v>0</v>
      </c>
      <c r="H31" s="12">
        <v>0</v>
      </c>
      <c r="I31" s="12">
        <v>0</v>
      </c>
      <c r="J31" s="12">
        <v>0</v>
      </c>
      <c r="K31" s="12">
        <v>0</v>
      </c>
      <c r="L31" s="12">
        <v>0</v>
      </c>
      <c r="M31" s="12">
        <v>0</v>
      </c>
      <c r="N31" s="12">
        <v>0</v>
      </c>
      <c r="O31" s="12">
        <v>0</v>
      </c>
      <c r="P31" s="12">
        <v>0</v>
      </c>
      <c r="Q31" s="12">
        <v>0</v>
      </c>
      <c r="R31" s="12">
        <v>0</v>
      </c>
      <c r="S31" s="12">
        <v>0</v>
      </c>
      <c r="T31" s="12">
        <v>0</v>
      </c>
      <c r="U31" s="12">
        <v>8</v>
      </c>
      <c r="V31" s="12">
        <v>8</v>
      </c>
      <c r="W31" s="12">
        <v>7</v>
      </c>
      <c r="X31" s="12">
        <v>6</v>
      </c>
      <c r="Y31" s="12">
        <v>6</v>
      </c>
      <c r="Z31" s="12">
        <v>7</v>
      </c>
      <c r="AA31" s="12">
        <v>8</v>
      </c>
      <c r="AB31" s="12">
        <v>8</v>
      </c>
      <c r="AC31" s="12">
        <v>10</v>
      </c>
      <c r="AD31" s="12">
        <v>10</v>
      </c>
      <c r="AE31" s="12">
        <v>11</v>
      </c>
      <c r="AF31" s="12">
        <v>11</v>
      </c>
      <c r="AG31" s="12">
        <v>11</v>
      </c>
      <c r="AH31" s="12">
        <v>12</v>
      </c>
      <c r="AI31" s="12">
        <v>12</v>
      </c>
    </row>
    <row r="32" spans="1:35" x14ac:dyDescent="0.3">
      <c r="A32" s="3" t="s">
        <v>344</v>
      </c>
      <c r="B32" s="3">
        <v>0</v>
      </c>
      <c r="C32" s="3">
        <v>0</v>
      </c>
      <c r="D32" s="3">
        <v>0</v>
      </c>
      <c r="E32" s="3">
        <v>0</v>
      </c>
      <c r="F32" s="3">
        <v>0</v>
      </c>
      <c r="G32" s="3">
        <v>0</v>
      </c>
      <c r="H32" s="3">
        <v>0</v>
      </c>
      <c r="I32" s="3">
        <v>0</v>
      </c>
      <c r="J32" s="3">
        <v>0</v>
      </c>
      <c r="K32" s="3">
        <v>0</v>
      </c>
      <c r="L32" s="3">
        <v>0</v>
      </c>
      <c r="M32" s="3">
        <v>0</v>
      </c>
      <c r="N32" s="3">
        <v>0</v>
      </c>
      <c r="O32" s="3">
        <v>0</v>
      </c>
      <c r="P32" s="3">
        <v>0</v>
      </c>
      <c r="Q32" s="3">
        <v>0</v>
      </c>
      <c r="R32" s="3">
        <v>0</v>
      </c>
      <c r="S32" s="3">
        <v>0</v>
      </c>
      <c r="T32" s="3">
        <v>0</v>
      </c>
      <c r="U32" s="3">
        <v>7</v>
      </c>
      <c r="V32" s="3">
        <v>7</v>
      </c>
      <c r="W32" s="3">
        <v>6</v>
      </c>
      <c r="X32" s="3">
        <v>6</v>
      </c>
      <c r="Y32" s="3">
        <v>6</v>
      </c>
      <c r="Z32" s="3">
        <v>6</v>
      </c>
      <c r="AA32" s="3">
        <v>8</v>
      </c>
      <c r="AB32" s="3">
        <v>8</v>
      </c>
      <c r="AC32" s="3">
        <v>9</v>
      </c>
      <c r="AD32" s="3">
        <v>9</v>
      </c>
      <c r="AE32" s="3">
        <v>10</v>
      </c>
      <c r="AF32" s="3">
        <v>10</v>
      </c>
      <c r="AG32" s="3">
        <v>11</v>
      </c>
      <c r="AH32" s="3">
        <v>11</v>
      </c>
      <c r="AI32" s="3">
        <v>11</v>
      </c>
    </row>
    <row r="33" spans="1:35" x14ac:dyDescent="0.3">
      <c r="A33" s="12" t="s">
        <v>345</v>
      </c>
      <c r="B33" s="12">
        <v>1609</v>
      </c>
      <c r="C33" s="12">
        <v>1517</v>
      </c>
      <c r="D33" s="12">
        <v>1999</v>
      </c>
      <c r="E33" s="12">
        <v>2083</v>
      </c>
      <c r="F33" s="12">
        <v>3265</v>
      </c>
      <c r="G33" s="12">
        <v>3771</v>
      </c>
      <c r="H33" s="12">
        <v>3801</v>
      </c>
      <c r="I33" s="12">
        <v>4143</v>
      </c>
      <c r="J33" s="12">
        <v>4974</v>
      </c>
      <c r="K33" s="12">
        <v>5874</v>
      </c>
      <c r="L33" s="12">
        <v>6706</v>
      </c>
      <c r="M33" s="12">
        <v>7735</v>
      </c>
      <c r="N33" s="12">
        <v>8535</v>
      </c>
      <c r="O33" s="12">
        <v>9084</v>
      </c>
      <c r="P33" s="12">
        <v>10311</v>
      </c>
      <c r="Q33" s="12">
        <v>11131</v>
      </c>
      <c r="R33" s="12">
        <v>11221</v>
      </c>
      <c r="S33" s="12">
        <v>11331</v>
      </c>
      <c r="T33" s="12">
        <v>11829</v>
      </c>
      <c r="U33" s="12">
        <v>12214</v>
      </c>
      <c r="V33" s="12">
        <v>13600</v>
      </c>
      <c r="W33" s="12">
        <v>14270</v>
      </c>
      <c r="X33" s="12">
        <v>15559</v>
      </c>
      <c r="Y33" s="12">
        <v>16426</v>
      </c>
      <c r="Z33" s="12">
        <v>16894</v>
      </c>
      <c r="AA33" s="12">
        <v>18574</v>
      </c>
      <c r="AB33" s="12">
        <v>19420</v>
      </c>
      <c r="AC33" s="12">
        <v>21275</v>
      </c>
      <c r="AD33" s="12">
        <v>21901</v>
      </c>
      <c r="AE33" s="12">
        <v>22714</v>
      </c>
      <c r="AF33" s="12">
        <v>23262</v>
      </c>
      <c r="AG33" s="12">
        <v>23813</v>
      </c>
      <c r="AH33" s="12">
        <v>24406</v>
      </c>
      <c r="AI33" s="12">
        <v>25016</v>
      </c>
    </row>
    <row r="34" spans="1:35" x14ac:dyDescent="0.3">
      <c r="A34" s="3" t="s">
        <v>344</v>
      </c>
      <c r="B34" s="3">
        <v>0</v>
      </c>
      <c r="C34" s="3">
        <v>0</v>
      </c>
      <c r="D34" s="3">
        <v>0</v>
      </c>
      <c r="E34" s="3">
        <v>0</v>
      </c>
      <c r="F34" s="3">
        <v>0</v>
      </c>
      <c r="G34" s="3">
        <v>0</v>
      </c>
      <c r="H34" s="3">
        <v>0</v>
      </c>
      <c r="I34" s="3">
        <v>0</v>
      </c>
      <c r="J34" s="3">
        <v>0</v>
      </c>
      <c r="K34" s="3">
        <v>0</v>
      </c>
      <c r="L34" s="3">
        <v>0</v>
      </c>
      <c r="M34" s="3">
        <v>0</v>
      </c>
      <c r="N34" s="3">
        <v>0</v>
      </c>
      <c r="O34" s="3">
        <v>0</v>
      </c>
      <c r="P34" s="3">
        <v>0</v>
      </c>
      <c r="Q34" s="3">
        <v>0</v>
      </c>
      <c r="R34" s="3">
        <v>0</v>
      </c>
      <c r="S34" s="3">
        <v>0</v>
      </c>
      <c r="T34" s="3">
        <v>0</v>
      </c>
      <c r="U34" s="3">
        <v>3201</v>
      </c>
      <c r="V34" s="3">
        <v>3328</v>
      </c>
      <c r="W34" s="3">
        <v>3334</v>
      </c>
      <c r="X34" s="3">
        <v>3434</v>
      </c>
      <c r="Y34" s="3">
        <v>3586</v>
      </c>
      <c r="Z34" s="3">
        <v>3389</v>
      </c>
      <c r="AA34" s="3">
        <v>3834</v>
      </c>
      <c r="AB34" s="3">
        <v>3943</v>
      </c>
      <c r="AC34" s="3">
        <v>4191</v>
      </c>
      <c r="AD34" s="3">
        <v>4157</v>
      </c>
      <c r="AE34" s="3">
        <v>4255</v>
      </c>
      <c r="AF34" s="3">
        <v>4307</v>
      </c>
      <c r="AG34" s="3">
        <v>4379</v>
      </c>
      <c r="AH34" s="3">
        <v>4449</v>
      </c>
      <c r="AI34" s="3">
        <v>4518</v>
      </c>
    </row>
    <row r="35" spans="1:35" x14ac:dyDescent="0.3">
      <c r="A35" s="12" t="s">
        <v>346</v>
      </c>
      <c r="B35" s="12">
        <v>0</v>
      </c>
      <c r="C35" s="12">
        <v>0</v>
      </c>
      <c r="D35" s="12">
        <v>0</v>
      </c>
      <c r="E35" s="12">
        <v>0</v>
      </c>
      <c r="F35" s="12">
        <v>81</v>
      </c>
      <c r="G35" s="12">
        <v>99</v>
      </c>
      <c r="H35" s="12">
        <v>90</v>
      </c>
      <c r="I35" s="12">
        <v>154</v>
      </c>
      <c r="J35" s="12">
        <v>159</v>
      </c>
      <c r="K35" s="12">
        <v>258</v>
      </c>
      <c r="L35" s="12">
        <v>610</v>
      </c>
      <c r="M35" s="12">
        <v>651</v>
      </c>
      <c r="N35" s="12">
        <v>699</v>
      </c>
      <c r="O35" s="12">
        <v>690</v>
      </c>
      <c r="P35" s="12">
        <v>708</v>
      </c>
      <c r="Q35" s="12">
        <v>740</v>
      </c>
      <c r="R35" s="12">
        <v>720</v>
      </c>
      <c r="S35" s="12">
        <v>849</v>
      </c>
      <c r="T35" s="12">
        <v>842</v>
      </c>
      <c r="U35" s="12">
        <v>887</v>
      </c>
      <c r="V35" s="12">
        <v>979</v>
      </c>
      <c r="W35" s="12">
        <v>1119</v>
      </c>
      <c r="X35" s="12">
        <v>1118</v>
      </c>
      <c r="Y35" s="12">
        <v>1113</v>
      </c>
      <c r="Z35" s="12">
        <v>960</v>
      </c>
      <c r="AA35" s="12">
        <v>1050</v>
      </c>
      <c r="AB35" s="12">
        <v>1552</v>
      </c>
      <c r="AC35" s="12">
        <v>1597</v>
      </c>
      <c r="AD35" s="12">
        <v>1823</v>
      </c>
      <c r="AE35" s="12">
        <v>1788</v>
      </c>
      <c r="AF35" s="12">
        <v>1799</v>
      </c>
      <c r="AG35" s="12">
        <v>1803</v>
      </c>
      <c r="AH35" s="12">
        <v>1787</v>
      </c>
      <c r="AI35" s="12">
        <v>1772</v>
      </c>
    </row>
    <row r="36" spans="1:35" x14ac:dyDescent="0.3">
      <c r="A36" s="15" t="s">
        <v>347</v>
      </c>
      <c r="B36" s="3">
        <v>0</v>
      </c>
      <c r="C36" s="3">
        <v>0</v>
      </c>
      <c r="D36" s="3">
        <v>0</v>
      </c>
      <c r="E36" s="3">
        <v>0</v>
      </c>
      <c r="F36" s="3">
        <v>81</v>
      </c>
      <c r="G36" s="3">
        <v>99</v>
      </c>
      <c r="H36" s="3">
        <v>90</v>
      </c>
      <c r="I36" s="3">
        <v>154</v>
      </c>
      <c r="J36" s="3">
        <v>158</v>
      </c>
      <c r="K36" s="3">
        <v>258</v>
      </c>
      <c r="L36" s="3">
        <v>610</v>
      </c>
      <c r="M36" s="3">
        <v>651</v>
      </c>
      <c r="N36" s="3">
        <v>698</v>
      </c>
      <c r="O36" s="3">
        <v>688</v>
      </c>
      <c r="P36" s="3">
        <v>705</v>
      </c>
      <c r="Q36" s="3">
        <v>737</v>
      </c>
      <c r="R36" s="3">
        <v>717</v>
      </c>
      <c r="S36" s="3">
        <v>920</v>
      </c>
      <c r="T36" s="3">
        <v>911</v>
      </c>
      <c r="U36" s="3">
        <v>958</v>
      </c>
      <c r="V36" s="3">
        <v>1057</v>
      </c>
      <c r="W36" s="3">
        <v>1117</v>
      </c>
      <c r="X36" s="3">
        <v>1117</v>
      </c>
      <c r="Y36" s="3">
        <v>1111</v>
      </c>
      <c r="Z36" s="3">
        <v>959</v>
      </c>
      <c r="AA36" s="3">
        <v>1048</v>
      </c>
      <c r="AB36" s="3">
        <v>1527</v>
      </c>
      <c r="AC36" s="3">
        <v>1559</v>
      </c>
      <c r="AD36" s="3">
        <v>1788</v>
      </c>
      <c r="AE36" s="3">
        <v>1752</v>
      </c>
      <c r="AF36" s="3">
        <v>1762</v>
      </c>
      <c r="AG36" s="3">
        <v>1764</v>
      </c>
      <c r="AH36" s="3">
        <v>1747</v>
      </c>
      <c r="AI36" s="3">
        <v>1730</v>
      </c>
    </row>
    <row r="37" spans="1:35" x14ac:dyDescent="0.3">
      <c r="A37" s="15" t="s">
        <v>348</v>
      </c>
      <c r="B37" s="3">
        <v>0</v>
      </c>
      <c r="C37" s="3">
        <v>0</v>
      </c>
      <c r="D37" s="3">
        <v>0</v>
      </c>
      <c r="E37" s="3">
        <v>0</v>
      </c>
      <c r="F37" s="3">
        <v>0</v>
      </c>
      <c r="G37" s="3">
        <v>0</v>
      </c>
      <c r="H37" s="3">
        <v>0</v>
      </c>
      <c r="I37" s="3">
        <v>0</v>
      </c>
      <c r="J37" s="3">
        <v>0</v>
      </c>
      <c r="K37" s="3">
        <v>0</v>
      </c>
      <c r="L37" s="3">
        <v>1</v>
      </c>
      <c r="M37" s="3">
        <v>0</v>
      </c>
      <c r="N37" s="3">
        <v>1</v>
      </c>
      <c r="O37" s="3">
        <v>1</v>
      </c>
      <c r="P37" s="3">
        <v>3</v>
      </c>
      <c r="Q37" s="3">
        <v>2</v>
      </c>
      <c r="R37" s="3">
        <v>2</v>
      </c>
      <c r="S37" s="3">
        <v>3</v>
      </c>
      <c r="T37" s="3">
        <v>3</v>
      </c>
      <c r="U37" s="3">
        <v>3</v>
      </c>
      <c r="V37" s="3">
        <v>2</v>
      </c>
      <c r="W37" s="3">
        <v>2</v>
      </c>
      <c r="X37" s="3">
        <v>1</v>
      </c>
      <c r="Y37" s="3">
        <v>1</v>
      </c>
      <c r="Z37" s="3">
        <v>1</v>
      </c>
      <c r="AA37" s="3">
        <v>1</v>
      </c>
      <c r="AB37" s="3">
        <v>1</v>
      </c>
      <c r="AC37" s="3">
        <v>1</v>
      </c>
      <c r="AD37" s="3">
        <v>1</v>
      </c>
      <c r="AE37" s="3">
        <v>1</v>
      </c>
      <c r="AF37" s="3">
        <v>1</v>
      </c>
      <c r="AG37" s="3">
        <v>1</v>
      </c>
      <c r="AH37" s="3">
        <v>1</v>
      </c>
      <c r="AI37" s="3">
        <v>1</v>
      </c>
    </row>
    <row r="38" spans="1:35" x14ac:dyDescent="0.3">
      <c r="A38" s="15" t="s">
        <v>349</v>
      </c>
      <c r="B38" s="3">
        <v>0</v>
      </c>
      <c r="C38" s="3">
        <v>0</v>
      </c>
      <c r="D38" s="3">
        <v>0</v>
      </c>
      <c r="E38" s="3">
        <v>0</v>
      </c>
      <c r="F38" s="3">
        <v>0</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30</v>
      </c>
      <c r="AC38" s="3">
        <v>32</v>
      </c>
      <c r="AD38" s="3">
        <v>33</v>
      </c>
      <c r="AE38" s="3">
        <v>35</v>
      </c>
      <c r="AF38" s="3">
        <v>36</v>
      </c>
      <c r="AG38" s="3">
        <v>38</v>
      </c>
      <c r="AH38" s="3">
        <v>39</v>
      </c>
      <c r="AI38" s="3">
        <v>41</v>
      </c>
    </row>
    <row r="39" spans="1:35" ht="15" thickBot="1" x14ac:dyDescent="0.35">
      <c r="A39" s="15" t="s">
        <v>350</v>
      </c>
      <c r="B39" s="3">
        <v>0</v>
      </c>
      <c r="C39" s="3">
        <v>0</v>
      </c>
      <c r="D39" s="3">
        <v>0</v>
      </c>
      <c r="E39" s="3">
        <v>0</v>
      </c>
      <c r="F39" s="3">
        <v>0</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2</v>
      </c>
      <c r="AC39" s="3">
        <v>5</v>
      </c>
      <c r="AD39" s="3">
        <v>0</v>
      </c>
      <c r="AE39" s="3">
        <v>0</v>
      </c>
      <c r="AF39" s="3">
        <v>0</v>
      </c>
      <c r="AG39" s="3">
        <v>0</v>
      </c>
      <c r="AH39" s="3">
        <v>0</v>
      </c>
      <c r="AI39" s="3">
        <v>0</v>
      </c>
    </row>
    <row r="40" spans="1:35" ht="15" customHeight="1" x14ac:dyDescent="0.3">
      <c r="A40" s="30" t="s">
        <v>351</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15" customHeight="1" x14ac:dyDescent="0.3">
      <c r="A41" s="32" t="s">
        <v>352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1:35" ht="15" customHeight="1" x14ac:dyDescent="0.3">
      <c r="A42" s="32" t="s">
        <v>353</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1:35" ht="15" customHeight="1" x14ac:dyDescent="0.3">
      <c r="A43" s="32" t="s">
        <v>354</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1:35" ht="15" customHeight="1" x14ac:dyDescent="0.3">
      <c r="A44" s="32" t="s">
        <v>355</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1:35" ht="15" customHeight="1" x14ac:dyDescent="0.3">
      <c r="A45" s="32" t="s">
        <v>356</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row>
    <row r="46" spans="1:35" ht="15" customHeight="1" x14ac:dyDescent="0.3">
      <c r="A46" s="32" t="s">
        <v>357</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1:35" ht="15" customHeight="1" x14ac:dyDescent="0.3">
      <c r="A47" s="32" t="s">
        <v>358</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1:35" ht="15" customHeight="1" x14ac:dyDescent="0.3">
      <c r="A48" s="32" t="s">
        <v>359</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sheetData>
  <mergeCells count="11">
    <mergeCell ref="A43:AI43"/>
    <mergeCell ref="A1:AI1"/>
    <mergeCell ref="A2:AI2"/>
    <mergeCell ref="A40:AI40"/>
    <mergeCell ref="A41:AI41"/>
    <mergeCell ref="A42:AI42"/>
    <mergeCell ref="A44:AI44"/>
    <mergeCell ref="A45:AI45"/>
    <mergeCell ref="A46:AI46"/>
    <mergeCell ref="A47:AI47"/>
    <mergeCell ref="A48:AI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742DD-B1B1-4604-BBBF-150B64E9B284}">
  <dimension ref="A1:AI3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298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254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1" t="s">
        <v>255</v>
      </c>
      <c r="B5" s="3">
        <v>204527</v>
      </c>
      <c r="C5" s="3">
        <v>211369</v>
      </c>
      <c r="D5" s="3">
        <v>219048</v>
      </c>
      <c r="E5" s="3">
        <v>225004</v>
      </c>
      <c r="F5" s="3">
        <v>235767</v>
      </c>
      <c r="G5" s="3">
        <v>247549</v>
      </c>
      <c r="H5" s="3">
        <v>253595</v>
      </c>
      <c r="I5" s="3">
        <v>257340</v>
      </c>
      <c r="J5" s="3">
        <v>263912</v>
      </c>
      <c r="K5" s="3">
        <v>273943</v>
      </c>
      <c r="L5" s="3">
        <v>286306</v>
      </c>
      <c r="M5" s="3">
        <v>301747</v>
      </c>
      <c r="N5" s="3">
        <v>318331</v>
      </c>
      <c r="O5" s="3">
        <v>318582</v>
      </c>
      <c r="P5" s="3">
        <v>325880</v>
      </c>
      <c r="Q5" s="3">
        <v>336744</v>
      </c>
      <c r="R5" s="3">
        <v>347726</v>
      </c>
      <c r="S5" s="3">
        <v>354810</v>
      </c>
      <c r="T5" s="3">
        <v>358878</v>
      </c>
      <c r="U5" s="3">
        <v>363323</v>
      </c>
      <c r="V5" s="3">
        <v>369152</v>
      </c>
      <c r="W5" s="3">
        <v>382213</v>
      </c>
      <c r="X5" s="3">
        <v>393381</v>
      </c>
      <c r="Y5" s="3">
        <v>405933</v>
      </c>
      <c r="Z5" s="3">
        <v>409929</v>
      </c>
      <c r="AA5" s="3">
        <v>428712</v>
      </c>
      <c r="AB5" s="3">
        <v>466619</v>
      </c>
      <c r="AC5" s="3">
        <v>505232</v>
      </c>
      <c r="AD5" s="3">
        <v>527298</v>
      </c>
      <c r="AE5" s="3">
        <v>548516</v>
      </c>
      <c r="AF5" s="3">
        <v>566754</v>
      </c>
      <c r="AG5" s="3">
        <v>585998</v>
      </c>
      <c r="AH5" s="3">
        <v>605315</v>
      </c>
      <c r="AI5" s="3">
        <v>624615</v>
      </c>
    </row>
    <row r="6" spans="1:35" x14ac:dyDescent="0.3">
      <c r="A6" s="22" t="s">
        <v>256</v>
      </c>
      <c r="B6" s="3">
        <v>7182</v>
      </c>
      <c r="C6" s="3">
        <v>7240</v>
      </c>
      <c r="D6" s="3">
        <v>7578</v>
      </c>
      <c r="E6" s="3">
        <v>7278</v>
      </c>
      <c r="F6" s="3">
        <v>7724</v>
      </c>
      <c r="G6" s="3">
        <v>7969</v>
      </c>
      <c r="H6" s="3">
        <v>7301</v>
      </c>
      <c r="I6" s="3">
        <v>7046</v>
      </c>
      <c r="J6" s="3">
        <v>6304</v>
      </c>
      <c r="K6" s="3">
        <v>7502</v>
      </c>
      <c r="L6" s="3">
        <v>8113</v>
      </c>
      <c r="M6" s="3">
        <v>8732</v>
      </c>
      <c r="N6" s="3">
        <v>7883</v>
      </c>
      <c r="O6" s="3">
        <v>6481</v>
      </c>
      <c r="P6" s="3">
        <v>6910</v>
      </c>
      <c r="Q6" s="3">
        <v>7913</v>
      </c>
      <c r="R6" s="3">
        <v>8238</v>
      </c>
      <c r="S6" s="3">
        <v>8774</v>
      </c>
      <c r="T6" s="3">
        <v>8696</v>
      </c>
      <c r="U6" s="3">
        <v>9182</v>
      </c>
      <c r="V6" s="3">
        <v>9260</v>
      </c>
      <c r="W6" s="3">
        <v>9816</v>
      </c>
      <c r="X6" s="3">
        <v>10075</v>
      </c>
      <c r="Y6" s="3">
        <v>9846</v>
      </c>
      <c r="Z6" s="3">
        <v>10317</v>
      </c>
      <c r="AA6" s="3">
        <v>10255</v>
      </c>
      <c r="AB6" s="3">
        <v>10926</v>
      </c>
      <c r="AC6" s="3">
        <v>11176</v>
      </c>
      <c r="AD6" s="3">
        <v>11472</v>
      </c>
      <c r="AE6" s="3">
        <v>11889</v>
      </c>
      <c r="AF6" s="3">
        <v>12321</v>
      </c>
      <c r="AG6" s="3">
        <v>12725</v>
      </c>
      <c r="AH6" s="3">
        <v>13195</v>
      </c>
      <c r="AI6" s="3">
        <v>13641</v>
      </c>
    </row>
    <row r="7" spans="1:35" x14ac:dyDescent="0.3">
      <c r="A7" s="22" t="s">
        <v>299</v>
      </c>
      <c r="B7" s="3">
        <v>16909</v>
      </c>
      <c r="C7" s="3">
        <v>17712</v>
      </c>
      <c r="D7" s="3">
        <v>18169</v>
      </c>
      <c r="E7" s="3">
        <v>18910</v>
      </c>
      <c r="F7" s="3">
        <v>19425</v>
      </c>
      <c r="G7" s="3">
        <v>19794</v>
      </c>
      <c r="H7" s="3">
        <v>19140</v>
      </c>
      <c r="I7" s="3">
        <v>19396</v>
      </c>
      <c r="J7" s="3">
        <v>20063</v>
      </c>
      <c r="K7" s="3">
        <v>20733</v>
      </c>
      <c r="L7" s="3">
        <v>21833</v>
      </c>
      <c r="M7" s="3">
        <v>22491</v>
      </c>
      <c r="N7" s="3">
        <v>22896</v>
      </c>
      <c r="O7" s="3">
        <v>22548</v>
      </c>
      <c r="P7" s="3">
        <v>23412</v>
      </c>
      <c r="Q7" s="3">
        <v>23637</v>
      </c>
      <c r="R7" s="3">
        <v>24372</v>
      </c>
      <c r="S7" s="3">
        <v>24788</v>
      </c>
      <c r="T7" s="3">
        <v>25915</v>
      </c>
      <c r="U7" s="3">
        <v>27022</v>
      </c>
      <c r="V7" s="3">
        <v>27438</v>
      </c>
      <c r="W7" s="3">
        <v>28349</v>
      </c>
      <c r="X7" s="3">
        <v>29029</v>
      </c>
      <c r="Y7" s="3">
        <v>29936</v>
      </c>
      <c r="Z7" s="3">
        <v>27848</v>
      </c>
      <c r="AA7" s="3">
        <v>30648</v>
      </c>
      <c r="AB7" s="3">
        <v>32369</v>
      </c>
      <c r="AC7" s="3">
        <v>35546</v>
      </c>
      <c r="AD7" s="3">
        <v>36704</v>
      </c>
      <c r="AE7" s="3">
        <v>37798</v>
      </c>
      <c r="AF7" s="3">
        <v>38846</v>
      </c>
      <c r="AG7" s="3">
        <v>39912</v>
      </c>
      <c r="AH7" s="3">
        <v>41028</v>
      </c>
      <c r="AI7" s="3">
        <v>42140</v>
      </c>
    </row>
    <row r="8" spans="1:35" x14ac:dyDescent="0.3">
      <c r="A8" s="22" t="s">
        <v>300</v>
      </c>
      <c r="B8" s="3">
        <v>111072</v>
      </c>
      <c r="C8" s="3">
        <v>115291</v>
      </c>
      <c r="D8" s="3">
        <v>119495</v>
      </c>
      <c r="E8" s="3">
        <v>125798</v>
      </c>
      <c r="F8" s="3">
        <v>131562</v>
      </c>
      <c r="G8" s="3">
        <v>138980</v>
      </c>
      <c r="H8" s="3">
        <v>145586</v>
      </c>
      <c r="I8" s="3">
        <v>148577</v>
      </c>
      <c r="J8" s="3">
        <v>153099</v>
      </c>
      <c r="K8" s="3">
        <v>158446</v>
      </c>
      <c r="L8" s="3">
        <v>166129</v>
      </c>
      <c r="M8" s="3">
        <v>175029</v>
      </c>
      <c r="N8" s="3">
        <v>184622</v>
      </c>
      <c r="O8" s="3">
        <v>186117</v>
      </c>
      <c r="P8" s="3">
        <v>190229</v>
      </c>
      <c r="Q8" s="3">
        <v>198749</v>
      </c>
      <c r="R8" s="3">
        <v>205540</v>
      </c>
      <c r="S8" s="3">
        <v>209418</v>
      </c>
      <c r="T8" s="3">
        <v>212301</v>
      </c>
      <c r="U8" s="3">
        <v>214436</v>
      </c>
      <c r="V8" s="3">
        <v>218328</v>
      </c>
      <c r="W8" s="3">
        <v>226100</v>
      </c>
      <c r="X8" s="3">
        <v>233605</v>
      </c>
      <c r="Y8" s="3">
        <v>242126</v>
      </c>
      <c r="Z8" s="3">
        <v>238046</v>
      </c>
      <c r="AA8" s="3">
        <v>252212</v>
      </c>
      <c r="AB8" s="3">
        <v>275746</v>
      </c>
      <c r="AC8" s="3">
        <v>298479</v>
      </c>
      <c r="AD8" s="3">
        <v>311115</v>
      </c>
      <c r="AE8" s="3">
        <v>323624</v>
      </c>
      <c r="AF8" s="3">
        <v>333915</v>
      </c>
      <c r="AG8" s="3">
        <v>344418</v>
      </c>
      <c r="AH8" s="3">
        <v>355335</v>
      </c>
      <c r="AI8" s="3">
        <v>366298</v>
      </c>
    </row>
    <row r="9" spans="1:35" x14ac:dyDescent="0.3">
      <c r="A9" s="9" t="s">
        <v>301</v>
      </c>
      <c r="B9" s="3">
        <v>82306</v>
      </c>
      <c r="C9" s="3">
        <v>84963</v>
      </c>
      <c r="D9" s="3">
        <v>87700</v>
      </c>
      <c r="E9" s="3">
        <v>92734</v>
      </c>
      <c r="F9" s="3">
        <v>97735</v>
      </c>
      <c r="G9" s="3">
        <v>103344</v>
      </c>
      <c r="H9" s="3">
        <v>107685</v>
      </c>
      <c r="I9" s="3">
        <v>109704</v>
      </c>
      <c r="J9" s="3">
        <v>113256</v>
      </c>
      <c r="K9" s="3">
        <v>117329</v>
      </c>
      <c r="L9" s="3">
        <v>122936</v>
      </c>
      <c r="M9" s="3">
        <v>128655</v>
      </c>
      <c r="N9" s="3">
        <v>135518</v>
      </c>
      <c r="O9" s="3">
        <v>135907</v>
      </c>
      <c r="P9" s="3">
        <v>138965</v>
      </c>
      <c r="Q9" s="3">
        <v>145671</v>
      </c>
      <c r="R9" s="3">
        <v>150450</v>
      </c>
      <c r="S9" s="3">
        <v>153095</v>
      </c>
      <c r="T9" s="3">
        <v>155762</v>
      </c>
      <c r="U9" s="3">
        <v>157362</v>
      </c>
      <c r="V9" s="3">
        <v>162264</v>
      </c>
      <c r="W9" s="3">
        <v>168271</v>
      </c>
      <c r="X9" s="3">
        <v>174702</v>
      </c>
      <c r="Y9" s="3">
        <v>181429</v>
      </c>
      <c r="Z9" s="3">
        <v>177542</v>
      </c>
      <c r="AA9" s="3">
        <v>189077</v>
      </c>
      <c r="AB9" s="3">
        <v>207219</v>
      </c>
      <c r="AC9" s="3">
        <v>225268</v>
      </c>
      <c r="AD9" s="3">
        <v>233908</v>
      </c>
      <c r="AE9" s="3">
        <v>243324</v>
      </c>
      <c r="AF9" s="3">
        <v>251044</v>
      </c>
      <c r="AG9" s="3">
        <v>258801</v>
      </c>
      <c r="AH9" s="3">
        <v>266892</v>
      </c>
      <c r="AI9" s="3">
        <v>275042</v>
      </c>
    </row>
    <row r="10" spans="1:35" x14ac:dyDescent="0.3">
      <c r="A10" s="9" t="s">
        <v>302</v>
      </c>
      <c r="B10" s="3">
        <v>22160</v>
      </c>
      <c r="C10" s="3">
        <v>23442</v>
      </c>
      <c r="D10" s="3">
        <v>24628</v>
      </c>
      <c r="E10" s="3">
        <v>25548</v>
      </c>
      <c r="F10" s="3">
        <v>25972</v>
      </c>
      <c r="G10" s="3">
        <v>27225</v>
      </c>
      <c r="H10" s="3">
        <v>28962</v>
      </c>
      <c r="I10" s="3">
        <v>29791</v>
      </c>
      <c r="J10" s="3">
        <v>30636</v>
      </c>
      <c r="K10" s="3">
        <v>31680</v>
      </c>
      <c r="L10" s="3">
        <v>33040</v>
      </c>
      <c r="M10" s="3">
        <v>35237</v>
      </c>
      <c r="N10" s="3">
        <v>37616</v>
      </c>
      <c r="O10" s="3">
        <v>38226</v>
      </c>
      <c r="P10" s="3">
        <v>39126</v>
      </c>
      <c r="Q10" s="3">
        <v>40651</v>
      </c>
      <c r="R10" s="3">
        <v>42330</v>
      </c>
      <c r="S10" s="3">
        <v>43117</v>
      </c>
      <c r="T10" s="3">
        <v>43286</v>
      </c>
      <c r="U10" s="3">
        <v>44341</v>
      </c>
      <c r="V10" s="3">
        <v>43444</v>
      </c>
      <c r="W10" s="3">
        <v>44555</v>
      </c>
      <c r="X10" s="3">
        <v>45588</v>
      </c>
      <c r="Y10" s="3">
        <v>47036</v>
      </c>
      <c r="Z10" s="3">
        <v>46453</v>
      </c>
      <c r="AA10" s="3">
        <v>48803</v>
      </c>
      <c r="AB10" s="3">
        <v>53285</v>
      </c>
      <c r="AC10" s="3">
        <v>56865</v>
      </c>
      <c r="AD10" s="3">
        <v>60142</v>
      </c>
      <c r="AE10" s="3">
        <v>62440</v>
      </c>
      <c r="AF10" s="3">
        <v>64414</v>
      </c>
      <c r="AG10" s="3">
        <v>66459</v>
      </c>
      <c r="AH10" s="3">
        <v>68610</v>
      </c>
      <c r="AI10" s="3">
        <v>70771</v>
      </c>
    </row>
    <row r="11" spans="1:35" x14ac:dyDescent="0.3">
      <c r="A11" s="9" t="s">
        <v>303</v>
      </c>
      <c r="B11" s="3">
        <v>6605</v>
      </c>
      <c r="C11" s="3">
        <v>6886</v>
      </c>
      <c r="D11" s="3">
        <v>7167</v>
      </c>
      <c r="E11" s="3">
        <v>7516</v>
      </c>
      <c r="F11" s="3">
        <v>7856</v>
      </c>
      <c r="G11" s="3">
        <v>8410</v>
      </c>
      <c r="H11" s="3">
        <v>8939</v>
      </c>
      <c r="I11" s="3">
        <v>9082</v>
      </c>
      <c r="J11" s="3">
        <v>9207</v>
      </c>
      <c r="K11" s="3">
        <v>9437</v>
      </c>
      <c r="L11" s="3">
        <v>10153</v>
      </c>
      <c r="M11" s="3">
        <v>11137</v>
      </c>
      <c r="N11" s="3">
        <v>11488</v>
      </c>
      <c r="O11" s="3">
        <v>11985</v>
      </c>
      <c r="P11" s="3">
        <v>12139</v>
      </c>
      <c r="Q11" s="3">
        <v>12427</v>
      </c>
      <c r="R11" s="3">
        <v>12760</v>
      </c>
      <c r="S11" s="3">
        <v>13206</v>
      </c>
      <c r="T11" s="3">
        <v>13253</v>
      </c>
      <c r="U11" s="3">
        <v>12733</v>
      </c>
      <c r="V11" s="3">
        <v>12620</v>
      </c>
      <c r="W11" s="3">
        <v>13274</v>
      </c>
      <c r="X11" s="3">
        <v>13314</v>
      </c>
      <c r="Y11" s="3">
        <v>13661</v>
      </c>
      <c r="Z11" s="3">
        <v>14050</v>
      </c>
      <c r="AA11" s="3">
        <v>14333</v>
      </c>
      <c r="AB11" s="3">
        <v>15242</v>
      </c>
      <c r="AC11" s="3">
        <v>16346</v>
      </c>
      <c r="AD11" s="3">
        <v>17065</v>
      </c>
      <c r="AE11" s="3">
        <v>17860</v>
      </c>
      <c r="AF11" s="3">
        <v>18457</v>
      </c>
      <c r="AG11" s="3">
        <v>19157</v>
      </c>
      <c r="AH11" s="3">
        <v>19834</v>
      </c>
      <c r="AI11" s="3">
        <v>20485</v>
      </c>
    </row>
    <row r="12" spans="1:35" x14ac:dyDescent="0.3">
      <c r="A12" s="22" t="s">
        <v>304</v>
      </c>
      <c r="B12" s="3">
        <v>26487</v>
      </c>
      <c r="C12" s="3">
        <v>26292</v>
      </c>
      <c r="D12" s="3">
        <v>27804</v>
      </c>
      <c r="E12" s="3">
        <v>26436</v>
      </c>
      <c r="F12" s="3">
        <v>29280</v>
      </c>
      <c r="G12" s="3">
        <v>30337</v>
      </c>
      <c r="H12" s="3">
        <v>27996</v>
      </c>
      <c r="I12" s="3">
        <v>26738</v>
      </c>
      <c r="J12" s="3">
        <v>27036</v>
      </c>
      <c r="K12" s="3">
        <v>27388</v>
      </c>
      <c r="L12" s="3">
        <v>28361</v>
      </c>
      <c r="M12" s="3">
        <v>30309</v>
      </c>
      <c r="N12" s="3">
        <v>33889</v>
      </c>
      <c r="O12" s="3">
        <v>29088</v>
      </c>
      <c r="P12" s="3">
        <v>29064</v>
      </c>
      <c r="Q12" s="3">
        <v>28493</v>
      </c>
      <c r="R12" s="3">
        <v>28076</v>
      </c>
      <c r="S12" s="3">
        <v>27593</v>
      </c>
      <c r="T12" s="3">
        <v>27103</v>
      </c>
      <c r="U12" s="3">
        <v>26527</v>
      </c>
      <c r="V12" s="3">
        <v>25779</v>
      </c>
      <c r="W12" s="3">
        <v>27090</v>
      </c>
      <c r="X12" s="3">
        <v>27351</v>
      </c>
      <c r="Y12" s="3">
        <v>27436</v>
      </c>
      <c r="Z12" s="3">
        <v>25036</v>
      </c>
      <c r="AA12" s="3">
        <v>28242</v>
      </c>
      <c r="AB12" s="3">
        <v>32929</v>
      </c>
      <c r="AC12" s="3">
        <v>37726</v>
      </c>
      <c r="AD12" s="3">
        <v>39943</v>
      </c>
      <c r="AE12" s="3">
        <v>41147</v>
      </c>
      <c r="AF12" s="3">
        <v>42307</v>
      </c>
      <c r="AG12" s="3">
        <v>43482</v>
      </c>
      <c r="AH12" s="3">
        <v>44625</v>
      </c>
      <c r="AI12" s="3">
        <v>45748</v>
      </c>
    </row>
    <row r="13" spans="1:35" x14ac:dyDescent="0.3">
      <c r="A13" s="9" t="s">
        <v>287</v>
      </c>
      <c r="B13" s="3">
        <v>18048</v>
      </c>
      <c r="C13" s="3">
        <v>17636</v>
      </c>
      <c r="D13" s="3">
        <v>17534</v>
      </c>
      <c r="E13" s="3">
        <v>15099</v>
      </c>
      <c r="F13" s="3">
        <v>16832</v>
      </c>
      <c r="G13" s="3">
        <v>17078</v>
      </c>
      <c r="H13" s="3">
        <v>14103</v>
      </c>
      <c r="I13" s="3">
        <v>11162</v>
      </c>
      <c r="J13" s="3">
        <v>10257</v>
      </c>
      <c r="K13" s="3">
        <v>9968</v>
      </c>
      <c r="L13" s="3">
        <v>10402</v>
      </c>
      <c r="M13" s="3">
        <v>13274</v>
      </c>
      <c r="N13" s="3">
        <v>14108</v>
      </c>
      <c r="O13" s="3">
        <v>11069</v>
      </c>
      <c r="P13" s="3">
        <v>9645</v>
      </c>
      <c r="Q13" s="3">
        <v>7772</v>
      </c>
      <c r="R13" s="3">
        <v>5788</v>
      </c>
      <c r="S13" s="3">
        <v>4569</v>
      </c>
      <c r="T13" s="3">
        <v>3514</v>
      </c>
      <c r="U13" s="3">
        <v>2672</v>
      </c>
      <c r="V13" s="3">
        <v>2054</v>
      </c>
      <c r="W13" s="3">
        <v>1787</v>
      </c>
      <c r="X13" s="3">
        <v>1796</v>
      </c>
      <c r="Y13" s="3">
        <v>1373</v>
      </c>
      <c r="Z13" s="3">
        <v>1041</v>
      </c>
      <c r="AA13" s="3">
        <v>876</v>
      </c>
      <c r="AB13" s="3">
        <v>6141</v>
      </c>
      <c r="AC13" s="3">
        <v>15727</v>
      </c>
      <c r="AD13" s="3">
        <v>18405</v>
      </c>
      <c r="AE13" s="3">
        <v>19155</v>
      </c>
      <c r="AF13" s="3">
        <v>19910</v>
      </c>
      <c r="AG13" s="3">
        <v>20544</v>
      </c>
      <c r="AH13" s="3">
        <v>21192</v>
      </c>
      <c r="AI13" s="3">
        <v>21855</v>
      </c>
    </row>
    <row r="14" spans="1:35" x14ac:dyDescent="0.3">
      <c r="A14" s="9" t="s">
        <v>288</v>
      </c>
      <c r="B14" s="3">
        <v>3057</v>
      </c>
      <c r="C14" s="3">
        <v>2966</v>
      </c>
      <c r="D14" s="3">
        <v>3553</v>
      </c>
      <c r="E14" s="3">
        <v>2961</v>
      </c>
      <c r="F14" s="3">
        <v>3980</v>
      </c>
      <c r="G14" s="3">
        <v>4201</v>
      </c>
      <c r="H14" s="3">
        <v>2972</v>
      </c>
      <c r="I14" s="3">
        <v>2519</v>
      </c>
      <c r="J14" s="3">
        <v>2027</v>
      </c>
      <c r="K14" s="3">
        <v>2874</v>
      </c>
      <c r="L14" s="3">
        <v>3931</v>
      </c>
      <c r="M14" s="3">
        <v>5816</v>
      </c>
      <c r="N14" s="3">
        <v>6362</v>
      </c>
      <c r="O14" s="3">
        <v>4107</v>
      </c>
      <c r="P14" s="3">
        <v>3861</v>
      </c>
      <c r="Q14" s="3">
        <v>3792</v>
      </c>
      <c r="R14" s="3">
        <v>2742</v>
      </c>
      <c r="S14" s="3">
        <v>2263</v>
      </c>
      <c r="T14" s="3">
        <v>2215</v>
      </c>
      <c r="U14" s="3">
        <v>1961</v>
      </c>
      <c r="V14" s="3">
        <v>1658</v>
      </c>
      <c r="W14" s="3">
        <v>1712</v>
      </c>
      <c r="X14" s="3">
        <v>1610</v>
      </c>
      <c r="Y14" s="3">
        <v>1488</v>
      </c>
      <c r="Z14" s="3">
        <v>1416</v>
      </c>
      <c r="AA14" s="3">
        <v>1609</v>
      </c>
      <c r="AB14" s="3">
        <v>4647</v>
      </c>
      <c r="AC14" s="3">
        <v>10781</v>
      </c>
      <c r="AD14" s="3">
        <v>11805</v>
      </c>
      <c r="AE14" s="3">
        <v>12305</v>
      </c>
      <c r="AF14" s="3">
        <v>12800</v>
      </c>
      <c r="AG14" s="3">
        <v>13255</v>
      </c>
      <c r="AH14" s="3">
        <v>13725</v>
      </c>
      <c r="AI14" s="3">
        <v>14212</v>
      </c>
    </row>
    <row r="15" spans="1:35" x14ac:dyDescent="0.3">
      <c r="A15" s="9" t="s">
        <v>289</v>
      </c>
      <c r="B15" s="3">
        <v>5307</v>
      </c>
      <c r="C15" s="3">
        <v>5323</v>
      </c>
      <c r="D15" s="3">
        <v>7042</v>
      </c>
      <c r="E15" s="3">
        <v>7769</v>
      </c>
      <c r="F15" s="3">
        <v>9472</v>
      </c>
      <c r="G15" s="3">
        <v>10249</v>
      </c>
      <c r="H15" s="3">
        <v>9324</v>
      </c>
      <c r="I15" s="3">
        <v>10608</v>
      </c>
      <c r="J15" s="3">
        <v>10756</v>
      </c>
      <c r="K15" s="3">
        <v>11002</v>
      </c>
      <c r="L15" s="3">
        <v>11616</v>
      </c>
      <c r="M15" s="3">
        <v>12589</v>
      </c>
      <c r="N15" s="3">
        <v>14170</v>
      </c>
      <c r="O15" s="3">
        <v>11908</v>
      </c>
      <c r="P15" s="3">
        <v>12172</v>
      </c>
      <c r="Q15" s="3">
        <v>13016</v>
      </c>
      <c r="R15" s="3">
        <v>13514</v>
      </c>
      <c r="S15" s="3">
        <v>13917</v>
      </c>
      <c r="T15" s="3">
        <v>14285</v>
      </c>
      <c r="U15" s="3">
        <v>14683</v>
      </c>
      <c r="V15" s="3">
        <v>15072</v>
      </c>
      <c r="W15" s="3">
        <v>15962</v>
      </c>
      <c r="X15" s="3">
        <v>16601</v>
      </c>
      <c r="Y15" s="3">
        <v>17046</v>
      </c>
      <c r="Z15" s="3">
        <v>15852</v>
      </c>
      <c r="AA15" s="3">
        <v>18878</v>
      </c>
      <c r="AB15" s="3">
        <v>20266</v>
      </c>
      <c r="AC15" s="3">
        <v>20776</v>
      </c>
      <c r="AD15" s="3">
        <v>21191</v>
      </c>
      <c r="AE15" s="3">
        <v>21979</v>
      </c>
      <c r="AF15" s="3">
        <v>22712</v>
      </c>
      <c r="AG15" s="3">
        <v>23524</v>
      </c>
      <c r="AH15" s="3">
        <v>24305</v>
      </c>
      <c r="AI15" s="3">
        <v>25070</v>
      </c>
    </row>
    <row r="16" spans="1:35" x14ac:dyDescent="0.3">
      <c r="A16" s="9" t="s">
        <v>181</v>
      </c>
      <c r="B16" s="3">
        <v>6190</v>
      </c>
      <c r="C16" s="3">
        <v>6299</v>
      </c>
      <c r="D16" s="3">
        <v>6781</v>
      </c>
      <c r="E16" s="3">
        <v>6529</v>
      </c>
      <c r="F16" s="3">
        <v>6956</v>
      </c>
      <c r="G16" s="3">
        <v>7211</v>
      </c>
      <c r="H16" s="3">
        <v>7542</v>
      </c>
      <c r="I16" s="3">
        <v>7487</v>
      </c>
      <c r="J16" s="3">
        <v>8050</v>
      </c>
      <c r="K16" s="3">
        <v>9292</v>
      </c>
      <c r="L16" s="3">
        <v>10272</v>
      </c>
      <c r="M16" s="3">
        <v>10262</v>
      </c>
      <c r="N16" s="3">
        <v>11973</v>
      </c>
      <c r="O16" s="3">
        <v>10217</v>
      </c>
      <c r="P16" s="3">
        <v>11107</v>
      </c>
      <c r="Q16" s="3">
        <v>11497</v>
      </c>
      <c r="R16" s="3">
        <v>11516</v>
      </c>
      <c r="S16" s="3">
        <v>11370</v>
      </c>
      <c r="T16" s="3">
        <v>11519</v>
      </c>
      <c r="U16" s="3">
        <v>11134</v>
      </c>
      <c r="V16" s="3">
        <v>10311</v>
      </c>
      <c r="W16" s="3">
        <v>11053</v>
      </c>
      <c r="X16" s="3">
        <v>10563</v>
      </c>
      <c r="Y16" s="3">
        <v>10506</v>
      </c>
      <c r="Z16" s="3">
        <v>9558</v>
      </c>
      <c r="AA16" s="3">
        <v>10097</v>
      </c>
      <c r="AB16" s="3">
        <v>11169</v>
      </c>
      <c r="AC16" s="3">
        <v>12004</v>
      </c>
      <c r="AD16" s="3">
        <v>12152</v>
      </c>
      <c r="AE16" s="3">
        <v>12317</v>
      </c>
      <c r="AF16" s="3">
        <v>12484</v>
      </c>
      <c r="AG16" s="3">
        <v>12669</v>
      </c>
      <c r="AH16" s="3">
        <v>12854</v>
      </c>
      <c r="AI16" s="3">
        <v>13035</v>
      </c>
    </row>
    <row r="17" spans="1:35" x14ac:dyDescent="0.3">
      <c r="A17" s="22" t="s">
        <v>305</v>
      </c>
      <c r="B17" s="3">
        <v>40775</v>
      </c>
      <c r="C17" s="3">
        <v>42250</v>
      </c>
      <c r="D17" s="3">
        <v>43456</v>
      </c>
      <c r="E17" s="3">
        <v>44453</v>
      </c>
      <c r="F17" s="3">
        <v>45715</v>
      </c>
      <c r="G17" s="3">
        <v>47954</v>
      </c>
      <c r="H17" s="3">
        <v>51236</v>
      </c>
      <c r="I17" s="3">
        <v>53483</v>
      </c>
      <c r="J17" s="3">
        <v>55232</v>
      </c>
      <c r="K17" s="3">
        <v>57060</v>
      </c>
      <c r="L17" s="3">
        <v>59068</v>
      </c>
      <c r="M17" s="3">
        <v>61756</v>
      </c>
      <c r="N17" s="3">
        <v>65288</v>
      </c>
      <c r="O17" s="3">
        <v>69801</v>
      </c>
      <c r="P17" s="3">
        <v>70685</v>
      </c>
      <c r="Q17" s="3">
        <v>73154</v>
      </c>
      <c r="R17" s="3">
        <v>76264</v>
      </c>
      <c r="S17" s="3">
        <v>78869</v>
      </c>
      <c r="T17" s="3">
        <v>79676</v>
      </c>
      <c r="U17" s="3">
        <v>81278</v>
      </c>
      <c r="V17" s="3">
        <v>83167</v>
      </c>
      <c r="W17" s="3">
        <v>86080</v>
      </c>
      <c r="X17" s="3">
        <v>88422</v>
      </c>
      <c r="Y17" s="3">
        <v>91295</v>
      </c>
      <c r="Z17" s="3">
        <v>103252</v>
      </c>
      <c r="AA17" s="3">
        <v>103185</v>
      </c>
      <c r="AB17" s="3">
        <v>108370</v>
      </c>
      <c r="AC17" s="3">
        <v>117119</v>
      </c>
      <c r="AD17" s="3">
        <v>124254</v>
      </c>
      <c r="AE17" s="3">
        <v>130132</v>
      </c>
      <c r="AF17" s="3">
        <v>135195</v>
      </c>
      <c r="AG17" s="3">
        <v>140477</v>
      </c>
      <c r="AH17" s="3">
        <v>145798</v>
      </c>
      <c r="AI17" s="3">
        <v>151102</v>
      </c>
    </row>
    <row r="18" spans="1:35" x14ac:dyDescent="0.3">
      <c r="A18" s="22" t="s">
        <v>306</v>
      </c>
      <c r="B18" s="3">
        <v>770</v>
      </c>
      <c r="C18" s="3">
        <v>1088</v>
      </c>
      <c r="D18" s="3">
        <v>889</v>
      </c>
      <c r="E18" s="3">
        <v>706</v>
      </c>
      <c r="F18" s="3">
        <v>596</v>
      </c>
      <c r="G18" s="3">
        <v>1017</v>
      </c>
      <c r="H18" s="3">
        <v>737</v>
      </c>
      <c r="I18" s="3">
        <v>352</v>
      </c>
      <c r="J18" s="3">
        <v>452</v>
      </c>
      <c r="K18" s="3">
        <v>836</v>
      </c>
      <c r="L18" s="3">
        <v>837</v>
      </c>
      <c r="M18" s="3">
        <v>1274</v>
      </c>
      <c r="N18" s="3">
        <v>1425</v>
      </c>
      <c r="O18" s="3">
        <v>2362</v>
      </c>
      <c r="P18" s="3">
        <v>2337</v>
      </c>
      <c r="Q18" s="3">
        <v>2086</v>
      </c>
      <c r="R18" s="3">
        <v>2061</v>
      </c>
      <c r="S18" s="3">
        <v>2055</v>
      </c>
      <c r="T18" s="3">
        <v>1984</v>
      </c>
      <c r="U18" s="3">
        <v>1767</v>
      </c>
      <c r="V18" s="3">
        <v>1962</v>
      </c>
      <c r="W18" s="3">
        <v>1853</v>
      </c>
      <c r="X18" s="3">
        <v>1724</v>
      </c>
      <c r="Y18" s="3">
        <v>1986</v>
      </c>
      <c r="Z18" s="3">
        <v>2657</v>
      </c>
      <c r="AA18" s="3">
        <v>1781</v>
      </c>
      <c r="AB18" s="3">
        <v>3648</v>
      </c>
      <c r="AC18" s="3">
        <v>2451</v>
      </c>
      <c r="AD18" s="3">
        <v>1133</v>
      </c>
      <c r="AE18" s="3">
        <v>1126</v>
      </c>
      <c r="AF18" s="3">
        <v>1306</v>
      </c>
      <c r="AG18" s="3">
        <v>2064</v>
      </c>
      <c r="AH18" s="3">
        <v>2358</v>
      </c>
      <c r="AI18" s="3">
        <v>2656</v>
      </c>
    </row>
    <row r="19" spans="1:35" x14ac:dyDescent="0.3">
      <c r="A19" s="22" t="s">
        <v>307</v>
      </c>
      <c r="B19" s="3">
        <v>1331</v>
      </c>
      <c r="C19" s="3">
        <v>1496</v>
      </c>
      <c r="D19" s="3">
        <v>1657</v>
      </c>
      <c r="E19" s="3">
        <v>1424</v>
      </c>
      <c r="F19" s="3">
        <v>1465</v>
      </c>
      <c r="G19" s="3">
        <v>1498</v>
      </c>
      <c r="H19" s="3">
        <v>1598</v>
      </c>
      <c r="I19" s="3">
        <v>1747</v>
      </c>
      <c r="J19" s="3">
        <v>1727</v>
      </c>
      <c r="K19" s="3">
        <v>1979</v>
      </c>
      <c r="L19" s="3">
        <v>1965</v>
      </c>
      <c r="M19" s="3">
        <v>2155</v>
      </c>
      <c r="N19" s="3">
        <v>2329</v>
      </c>
      <c r="O19" s="3">
        <v>2185</v>
      </c>
      <c r="P19" s="3">
        <v>3244</v>
      </c>
      <c r="Q19" s="3">
        <v>2711</v>
      </c>
      <c r="R19" s="3">
        <v>3176</v>
      </c>
      <c r="S19" s="3">
        <v>3314</v>
      </c>
      <c r="T19" s="3">
        <v>3203</v>
      </c>
      <c r="U19" s="3">
        <v>3113</v>
      </c>
      <c r="V19" s="3">
        <v>3217</v>
      </c>
      <c r="W19" s="3">
        <v>2925</v>
      </c>
      <c r="X19" s="3">
        <v>3175</v>
      </c>
      <c r="Y19" s="3">
        <v>3308</v>
      </c>
      <c r="Z19" s="3">
        <v>2773</v>
      </c>
      <c r="AA19" s="3">
        <v>2389</v>
      </c>
      <c r="AB19" s="3">
        <v>2630</v>
      </c>
      <c r="AC19" s="3">
        <v>2736</v>
      </c>
      <c r="AD19" s="3">
        <v>2676</v>
      </c>
      <c r="AE19" s="3">
        <v>2800</v>
      </c>
      <c r="AF19" s="3">
        <v>2864</v>
      </c>
      <c r="AG19" s="3">
        <v>2920</v>
      </c>
      <c r="AH19" s="3">
        <v>2976</v>
      </c>
      <c r="AI19" s="3">
        <v>3030</v>
      </c>
    </row>
    <row r="20" spans="1:35" x14ac:dyDescent="0.3">
      <c r="A20" s="21" t="s">
        <v>263</v>
      </c>
      <c r="B20" s="3">
        <v>185962</v>
      </c>
      <c r="C20" s="3">
        <v>193351</v>
      </c>
      <c r="D20" s="3">
        <v>201564</v>
      </c>
      <c r="E20" s="3">
        <v>206676</v>
      </c>
      <c r="F20" s="3">
        <v>218425</v>
      </c>
      <c r="G20" s="3">
        <v>227081</v>
      </c>
      <c r="H20" s="3">
        <v>233563</v>
      </c>
      <c r="I20" s="3">
        <v>238136</v>
      </c>
      <c r="J20" s="3">
        <v>246451</v>
      </c>
      <c r="K20" s="3">
        <v>256299</v>
      </c>
      <c r="L20" s="3">
        <v>266487</v>
      </c>
      <c r="M20" s="3">
        <v>280148</v>
      </c>
      <c r="N20" s="3">
        <v>294264</v>
      </c>
      <c r="O20" s="3">
        <v>293925</v>
      </c>
      <c r="P20" s="3">
        <v>306824</v>
      </c>
      <c r="Q20" s="3">
        <v>319089</v>
      </c>
      <c r="R20" s="3">
        <v>330595</v>
      </c>
      <c r="S20" s="3">
        <v>340295</v>
      </c>
      <c r="T20" s="3">
        <v>344588</v>
      </c>
      <c r="U20" s="3">
        <v>350810</v>
      </c>
      <c r="V20" s="3">
        <v>356460</v>
      </c>
      <c r="W20" s="3">
        <v>369221</v>
      </c>
      <c r="X20" s="3">
        <v>381735</v>
      </c>
      <c r="Y20" s="3">
        <v>391534</v>
      </c>
      <c r="Z20" s="3">
        <v>372738</v>
      </c>
      <c r="AA20" s="3">
        <v>399771</v>
      </c>
      <c r="AB20" s="3">
        <v>449471</v>
      </c>
      <c r="AC20" s="3">
        <v>480509</v>
      </c>
      <c r="AD20" s="3">
        <v>499838</v>
      </c>
      <c r="AE20" s="3">
        <v>520114</v>
      </c>
      <c r="AF20" s="3">
        <v>537754</v>
      </c>
      <c r="AG20" s="3">
        <v>556403</v>
      </c>
      <c r="AH20" s="3">
        <v>575314</v>
      </c>
      <c r="AI20" s="3">
        <v>594146</v>
      </c>
    </row>
    <row r="21" spans="1:35" x14ac:dyDescent="0.3">
      <c r="A21" s="22" t="s">
        <v>264</v>
      </c>
      <c r="B21" s="3">
        <v>28512</v>
      </c>
      <c r="C21" s="3">
        <v>30351</v>
      </c>
      <c r="D21" s="3">
        <v>31483</v>
      </c>
      <c r="E21" s="3">
        <v>32033</v>
      </c>
      <c r="F21" s="3">
        <v>34233</v>
      </c>
      <c r="G21" s="3">
        <v>35967</v>
      </c>
      <c r="H21" s="3">
        <v>37208</v>
      </c>
      <c r="I21" s="3">
        <v>37254</v>
      </c>
      <c r="J21" s="3">
        <v>38864</v>
      </c>
      <c r="K21" s="3">
        <v>40456</v>
      </c>
      <c r="L21" s="3">
        <v>40858</v>
      </c>
      <c r="M21" s="3">
        <v>42546</v>
      </c>
      <c r="N21" s="3">
        <v>45246</v>
      </c>
      <c r="O21" s="3">
        <v>43760</v>
      </c>
      <c r="P21" s="3">
        <v>46163</v>
      </c>
      <c r="Q21" s="3">
        <v>48809</v>
      </c>
      <c r="R21" s="3">
        <v>50594</v>
      </c>
      <c r="S21" s="3">
        <v>53160</v>
      </c>
      <c r="T21" s="3">
        <v>54177</v>
      </c>
      <c r="U21" s="3">
        <v>54031</v>
      </c>
      <c r="V21" s="3">
        <v>53619</v>
      </c>
      <c r="W21" s="3">
        <v>55507</v>
      </c>
      <c r="X21" s="3">
        <v>56987</v>
      </c>
      <c r="Y21" s="3">
        <v>56786</v>
      </c>
      <c r="Z21" s="3">
        <v>56788</v>
      </c>
      <c r="AA21" s="3">
        <v>59719</v>
      </c>
      <c r="AB21" s="3">
        <v>68633</v>
      </c>
      <c r="AC21" s="3">
        <v>72679</v>
      </c>
      <c r="AD21" s="3">
        <v>76460</v>
      </c>
      <c r="AE21" s="3">
        <v>80882</v>
      </c>
      <c r="AF21" s="3">
        <v>84110</v>
      </c>
      <c r="AG21" s="3">
        <v>87473</v>
      </c>
      <c r="AH21" s="3">
        <v>90930</v>
      </c>
      <c r="AI21" s="3">
        <v>94198</v>
      </c>
    </row>
    <row r="22" spans="1:35" x14ac:dyDescent="0.3">
      <c r="A22" s="22" t="s">
        <v>308</v>
      </c>
      <c r="B22" s="3">
        <v>42851</v>
      </c>
      <c r="C22" s="3">
        <v>44979</v>
      </c>
      <c r="D22" s="3">
        <v>46983</v>
      </c>
      <c r="E22" s="3">
        <v>48467</v>
      </c>
      <c r="F22" s="3">
        <v>50076</v>
      </c>
      <c r="G22" s="3">
        <v>52588</v>
      </c>
      <c r="H22" s="3">
        <v>55529</v>
      </c>
      <c r="I22" s="3">
        <v>56927</v>
      </c>
      <c r="J22" s="3">
        <v>58460</v>
      </c>
      <c r="K22" s="3">
        <v>60240</v>
      </c>
      <c r="L22" s="3">
        <v>62897</v>
      </c>
      <c r="M22" s="3">
        <v>67010</v>
      </c>
      <c r="N22" s="3">
        <v>70599</v>
      </c>
      <c r="O22" s="3">
        <v>72172</v>
      </c>
      <c r="P22" s="3">
        <v>73868</v>
      </c>
      <c r="Q22" s="3">
        <v>76496</v>
      </c>
      <c r="R22" s="3">
        <v>79408</v>
      </c>
      <c r="S22" s="3">
        <v>81026</v>
      </c>
      <c r="T22" s="3">
        <v>81610</v>
      </c>
      <c r="U22" s="3">
        <v>82849</v>
      </c>
      <c r="V22" s="3">
        <v>82243</v>
      </c>
      <c r="W22" s="3">
        <v>84637</v>
      </c>
      <c r="X22" s="3">
        <v>86542</v>
      </c>
      <c r="Y22" s="3">
        <v>89082</v>
      </c>
      <c r="Z22" s="3">
        <v>88478</v>
      </c>
      <c r="AA22" s="3">
        <v>92224</v>
      </c>
      <c r="AB22" s="3">
        <v>99967</v>
      </c>
      <c r="AC22" s="3">
        <v>107481</v>
      </c>
      <c r="AD22" s="3">
        <v>112914</v>
      </c>
      <c r="AE22" s="3">
        <v>117598</v>
      </c>
      <c r="AF22" s="3">
        <v>121464</v>
      </c>
      <c r="AG22" s="3">
        <v>125544</v>
      </c>
      <c r="AH22" s="3">
        <v>129778</v>
      </c>
      <c r="AI22" s="3">
        <v>134010</v>
      </c>
    </row>
    <row r="23" spans="1:35" x14ac:dyDescent="0.3">
      <c r="A23" s="9" t="s">
        <v>294</v>
      </c>
      <c r="B23" s="3">
        <v>36246</v>
      </c>
      <c r="C23" s="3">
        <v>38094</v>
      </c>
      <c r="D23" s="3">
        <v>39817</v>
      </c>
      <c r="E23" s="3">
        <v>40950</v>
      </c>
      <c r="F23" s="3">
        <v>42221</v>
      </c>
      <c r="G23" s="3">
        <v>44178</v>
      </c>
      <c r="H23" s="3">
        <v>46590</v>
      </c>
      <c r="I23" s="3">
        <v>47845</v>
      </c>
      <c r="J23" s="3">
        <v>49253</v>
      </c>
      <c r="K23" s="3">
        <v>50802</v>
      </c>
      <c r="L23" s="3">
        <v>52744</v>
      </c>
      <c r="M23" s="3">
        <v>55873</v>
      </c>
      <c r="N23" s="3">
        <v>59111</v>
      </c>
      <c r="O23" s="3">
        <v>60187</v>
      </c>
      <c r="P23" s="3">
        <v>61730</v>
      </c>
      <c r="Q23" s="3">
        <v>64070</v>
      </c>
      <c r="R23" s="3">
        <v>66647</v>
      </c>
      <c r="S23" s="3">
        <v>67820</v>
      </c>
      <c r="T23" s="3">
        <v>68357</v>
      </c>
      <c r="U23" s="3">
        <v>70116</v>
      </c>
      <c r="V23" s="3">
        <v>69623</v>
      </c>
      <c r="W23" s="3">
        <v>71363</v>
      </c>
      <c r="X23" s="3">
        <v>73228</v>
      </c>
      <c r="Y23" s="3">
        <v>75421</v>
      </c>
      <c r="Z23" s="3">
        <v>74428</v>
      </c>
      <c r="AA23" s="3">
        <v>77891</v>
      </c>
      <c r="AB23" s="3">
        <v>84725</v>
      </c>
      <c r="AC23" s="3">
        <v>91135</v>
      </c>
      <c r="AD23" s="3">
        <v>95850</v>
      </c>
      <c r="AE23" s="3">
        <v>99737</v>
      </c>
      <c r="AF23" s="3">
        <v>103007</v>
      </c>
      <c r="AG23" s="3">
        <v>106386</v>
      </c>
      <c r="AH23" s="3">
        <v>109944</v>
      </c>
      <c r="AI23" s="3">
        <v>113526</v>
      </c>
    </row>
    <row r="24" spans="1:35" x14ac:dyDescent="0.3">
      <c r="A24" s="9" t="s">
        <v>260</v>
      </c>
      <c r="B24" s="3">
        <v>6605</v>
      </c>
      <c r="C24" s="3">
        <v>6886</v>
      </c>
      <c r="D24" s="3">
        <v>7167</v>
      </c>
      <c r="E24" s="3">
        <v>7516</v>
      </c>
      <c r="F24" s="3">
        <v>7856</v>
      </c>
      <c r="G24" s="3">
        <v>8410</v>
      </c>
      <c r="H24" s="3">
        <v>8939</v>
      </c>
      <c r="I24" s="3">
        <v>9082</v>
      </c>
      <c r="J24" s="3">
        <v>9207</v>
      </c>
      <c r="K24" s="3">
        <v>9437</v>
      </c>
      <c r="L24" s="3">
        <v>10153</v>
      </c>
      <c r="M24" s="3">
        <v>11137</v>
      </c>
      <c r="N24" s="3">
        <v>11488</v>
      </c>
      <c r="O24" s="3">
        <v>11985</v>
      </c>
      <c r="P24" s="3">
        <v>12139</v>
      </c>
      <c r="Q24" s="3">
        <v>12427</v>
      </c>
      <c r="R24" s="3">
        <v>12760</v>
      </c>
      <c r="S24" s="3">
        <v>13206</v>
      </c>
      <c r="T24" s="3">
        <v>13253</v>
      </c>
      <c r="U24" s="3">
        <v>12733</v>
      </c>
      <c r="V24" s="3">
        <v>12620</v>
      </c>
      <c r="W24" s="3">
        <v>13274</v>
      </c>
      <c r="X24" s="3">
        <v>13314</v>
      </c>
      <c r="Y24" s="3">
        <v>13661</v>
      </c>
      <c r="Z24" s="3">
        <v>14050</v>
      </c>
      <c r="AA24" s="3">
        <v>14333</v>
      </c>
      <c r="AB24" s="3">
        <v>15242</v>
      </c>
      <c r="AC24" s="3">
        <v>16346</v>
      </c>
      <c r="AD24" s="3">
        <v>17065</v>
      </c>
      <c r="AE24" s="3">
        <v>17860</v>
      </c>
      <c r="AF24" s="3">
        <v>18457</v>
      </c>
      <c r="AG24" s="3">
        <v>19157</v>
      </c>
      <c r="AH24" s="3">
        <v>19834</v>
      </c>
      <c r="AI24" s="3">
        <v>20485</v>
      </c>
    </row>
    <row r="25" spans="1:35" x14ac:dyDescent="0.3">
      <c r="A25" s="22" t="s">
        <v>309</v>
      </c>
      <c r="B25" s="3">
        <v>114598</v>
      </c>
      <c r="C25" s="3">
        <v>118021</v>
      </c>
      <c r="D25" s="3">
        <v>123097</v>
      </c>
      <c r="E25" s="3">
        <v>126176</v>
      </c>
      <c r="F25" s="3">
        <v>134116</v>
      </c>
      <c r="G25" s="3">
        <v>138526</v>
      </c>
      <c r="H25" s="3">
        <v>140826</v>
      </c>
      <c r="I25" s="3">
        <v>143956</v>
      </c>
      <c r="J25" s="3">
        <v>149127</v>
      </c>
      <c r="K25" s="3">
        <v>155603</v>
      </c>
      <c r="L25" s="3">
        <v>162732</v>
      </c>
      <c r="M25" s="3">
        <v>170592</v>
      </c>
      <c r="N25" s="3">
        <v>178419</v>
      </c>
      <c r="O25" s="3">
        <v>177993</v>
      </c>
      <c r="P25" s="3">
        <v>186792</v>
      </c>
      <c r="Q25" s="3">
        <v>193784</v>
      </c>
      <c r="R25" s="3">
        <v>200594</v>
      </c>
      <c r="S25" s="3">
        <v>206110</v>
      </c>
      <c r="T25" s="3">
        <v>208800</v>
      </c>
      <c r="U25" s="3">
        <v>213930</v>
      </c>
      <c r="V25" s="3">
        <v>220597</v>
      </c>
      <c r="W25" s="3">
        <v>229077</v>
      </c>
      <c r="X25" s="3">
        <v>238206</v>
      </c>
      <c r="Y25" s="3">
        <v>245667</v>
      </c>
      <c r="Z25" s="3">
        <v>227472</v>
      </c>
      <c r="AA25" s="3">
        <v>247828</v>
      </c>
      <c r="AB25" s="3">
        <v>280872</v>
      </c>
      <c r="AC25" s="3">
        <v>300349</v>
      </c>
      <c r="AD25" s="3">
        <v>310464</v>
      </c>
      <c r="AE25" s="3">
        <v>321635</v>
      </c>
      <c r="AF25" s="3">
        <v>332180</v>
      </c>
      <c r="AG25" s="3">
        <v>343386</v>
      </c>
      <c r="AH25" s="3">
        <v>354605</v>
      </c>
      <c r="AI25" s="3">
        <v>365938</v>
      </c>
    </row>
    <row r="26" spans="1:35" x14ac:dyDescent="0.3">
      <c r="A26" s="21" t="s">
        <v>269</v>
      </c>
      <c r="B26" s="3">
        <v>18565</v>
      </c>
      <c r="C26" s="3">
        <v>18018</v>
      </c>
      <c r="D26" s="3">
        <v>17484</v>
      </c>
      <c r="E26" s="3">
        <v>18328</v>
      </c>
      <c r="F26" s="3">
        <v>17342</v>
      </c>
      <c r="G26" s="3">
        <v>20467</v>
      </c>
      <c r="H26" s="3">
        <v>20031</v>
      </c>
      <c r="I26" s="3">
        <v>19203</v>
      </c>
      <c r="J26" s="3">
        <v>17461</v>
      </c>
      <c r="K26" s="3">
        <v>17645</v>
      </c>
      <c r="L26" s="3">
        <v>19818</v>
      </c>
      <c r="M26" s="3">
        <v>21599</v>
      </c>
      <c r="N26" s="3">
        <v>24068</v>
      </c>
      <c r="O26" s="3">
        <v>24657</v>
      </c>
      <c r="P26" s="3">
        <v>19057</v>
      </c>
      <c r="Q26" s="3">
        <v>17654</v>
      </c>
      <c r="R26" s="3">
        <v>17131</v>
      </c>
      <c r="S26" s="3">
        <v>14515</v>
      </c>
      <c r="T26" s="3">
        <v>14290</v>
      </c>
      <c r="U26" s="3">
        <v>12513</v>
      </c>
      <c r="V26" s="3">
        <v>12692</v>
      </c>
      <c r="W26" s="3">
        <v>12991</v>
      </c>
      <c r="X26" s="3">
        <v>11647</v>
      </c>
      <c r="Y26" s="3">
        <v>14399</v>
      </c>
      <c r="Z26" s="3">
        <v>37190</v>
      </c>
      <c r="AA26" s="3">
        <v>28941</v>
      </c>
      <c r="AB26" s="3">
        <v>17148</v>
      </c>
      <c r="AC26" s="3">
        <v>24723</v>
      </c>
      <c r="AD26" s="3">
        <v>27460</v>
      </c>
      <c r="AE26" s="3">
        <v>28402</v>
      </c>
      <c r="AF26" s="3">
        <v>29001</v>
      </c>
      <c r="AG26" s="3">
        <v>29595</v>
      </c>
      <c r="AH26" s="3">
        <v>30002</v>
      </c>
      <c r="AI26" s="3">
        <v>30469</v>
      </c>
    </row>
    <row r="27" spans="1:35" x14ac:dyDescent="0.3">
      <c r="A27" s="12" t="s">
        <v>270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
      <c r="A28" s="21" t="s">
        <v>255</v>
      </c>
      <c r="B28" s="3">
        <v>1216</v>
      </c>
      <c r="C28" s="3">
        <v>1006</v>
      </c>
      <c r="D28" s="3">
        <v>1022</v>
      </c>
      <c r="E28" s="3">
        <v>1180</v>
      </c>
      <c r="F28" s="3">
        <v>1136</v>
      </c>
      <c r="G28" s="3">
        <v>603</v>
      </c>
      <c r="H28" s="3">
        <v>948</v>
      </c>
      <c r="I28" s="3">
        <v>676</v>
      </c>
      <c r="J28" s="3">
        <v>1171</v>
      </c>
      <c r="K28" s="3">
        <v>890</v>
      </c>
      <c r="L28" s="3">
        <v>752</v>
      </c>
      <c r="M28" s="3">
        <v>661</v>
      </c>
      <c r="N28" s="3">
        <v>861</v>
      </c>
      <c r="O28" s="3">
        <v>1154</v>
      </c>
      <c r="P28" s="3">
        <v>1160</v>
      </c>
      <c r="Q28" s="3">
        <v>1796</v>
      </c>
      <c r="R28" s="3">
        <v>2022</v>
      </c>
      <c r="S28" s="3">
        <v>1723</v>
      </c>
      <c r="T28" s="3">
        <v>1012</v>
      </c>
      <c r="U28" s="3">
        <v>729</v>
      </c>
      <c r="V28" s="3">
        <v>591</v>
      </c>
      <c r="W28" s="3">
        <v>598</v>
      </c>
      <c r="X28" s="3">
        <v>716</v>
      </c>
      <c r="Y28" s="3">
        <v>935</v>
      </c>
      <c r="Z28" s="3">
        <v>1034</v>
      </c>
      <c r="AA28" s="3">
        <v>2572</v>
      </c>
      <c r="AB28" s="3">
        <v>1067</v>
      </c>
      <c r="AC28" s="3">
        <v>1433</v>
      </c>
      <c r="AD28" s="3">
        <v>1534</v>
      </c>
      <c r="AE28" s="3">
        <v>1559</v>
      </c>
      <c r="AF28" s="3">
        <v>1467</v>
      </c>
      <c r="AG28" s="3">
        <v>1347</v>
      </c>
      <c r="AH28" s="3">
        <v>1362</v>
      </c>
      <c r="AI28" s="3">
        <v>1396</v>
      </c>
    </row>
    <row r="29" spans="1:35" x14ac:dyDescent="0.3">
      <c r="A29" s="21" t="s">
        <v>263</v>
      </c>
      <c r="B29" s="3">
        <v>5892</v>
      </c>
      <c r="C29" s="3">
        <v>6861</v>
      </c>
      <c r="D29" s="3">
        <v>6144</v>
      </c>
      <c r="E29" s="3">
        <v>6491</v>
      </c>
      <c r="F29" s="3">
        <v>6232</v>
      </c>
      <c r="G29" s="3">
        <v>5168</v>
      </c>
      <c r="H29" s="3">
        <v>4644</v>
      </c>
      <c r="I29" s="3">
        <v>4799</v>
      </c>
      <c r="J29" s="3">
        <v>6244</v>
      </c>
      <c r="K29" s="3">
        <v>8175</v>
      </c>
      <c r="L29" s="3">
        <v>9332</v>
      </c>
      <c r="M29" s="3">
        <v>10156</v>
      </c>
      <c r="N29" s="3">
        <v>10220</v>
      </c>
      <c r="O29" s="3">
        <v>7763</v>
      </c>
      <c r="P29" s="3">
        <v>8105</v>
      </c>
      <c r="Q29" s="3">
        <v>7338</v>
      </c>
      <c r="R29" s="3">
        <v>7816</v>
      </c>
      <c r="S29" s="3">
        <v>7345</v>
      </c>
      <c r="T29" s="3">
        <v>8298</v>
      </c>
      <c r="U29" s="3">
        <v>7992</v>
      </c>
      <c r="V29" s="3">
        <v>8178</v>
      </c>
      <c r="W29" s="3">
        <v>8459</v>
      </c>
      <c r="X29" s="3">
        <v>8962</v>
      </c>
      <c r="Y29" s="3">
        <v>10296</v>
      </c>
      <c r="Z29" s="3">
        <v>8815</v>
      </c>
      <c r="AA29" s="3">
        <v>9681</v>
      </c>
      <c r="AB29" s="3">
        <v>9776</v>
      </c>
      <c r="AC29" s="3">
        <v>8307</v>
      </c>
      <c r="AD29" s="3">
        <v>7256</v>
      </c>
      <c r="AE29" s="3">
        <v>7520</v>
      </c>
      <c r="AF29" s="3">
        <v>7874</v>
      </c>
      <c r="AG29" s="3">
        <v>8195</v>
      </c>
      <c r="AH29" s="3">
        <v>8631</v>
      </c>
      <c r="AI29" s="3">
        <v>9057</v>
      </c>
    </row>
    <row r="30" spans="1:35" x14ac:dyDescent="0.3">
      <c r="A30" s="22" t="s">
        <v>271</v>
      </c>
      <c r="B30" s="3">
        <v>13125</v>
      </c>
      <c r="C30" s="3">
        <v>14500</v>
      </c>
      <c r="D30" s="3">
        <v>13856</v>
      </c>
      <c r="E30" s="3">
        <v>14622</v>
      </c>
      <c r="F30" s="3">
        <v>14747</v>
      </c>
      <c r="G30" s="3">
        <v>14170</v>
      </c>
      <c r="H30" s="3">
        <v>13961</v>
      </c>
      <c r="I30" s="3">
        <v>14505</v>
      </c>
      <c r="J30" s="3">
        <v>15956</v>
      </c>
      <c r="K30" s="3">
        <v>18608</v>
      </c>
      <c r="L30" s="3">
        <v>20508</v>
      </c>
      <c r="M30" s="3">
        <v>22462</v>
      </c>
      <c r="N30" s="3">
        <v>23450</v>
      </c>
      <c r="O30" s="3">
        <v>21129</v>
      </c>
      <c r="P30" s="3">
        <v>21771</v>
      </c>
      <c r="Q30" s="3">
        <v>21531</v>
      </c>
      <c r="R30" s="3">
        <v>22005</v>
      </c>
      <c r="S30" s="3">
        <v>21504</v>
      </c>
      <c r="T30" s="3">
        <v>22762</v>
      </c>
      <c r="U30" s="3">
        <v>22747</v>
      </c>
      <c r="V30" s="3">
        <v>23459</v>
      </c>
      <c r="W30" s="3">
        <v>24194</v>
      </c>
      <c r="X30" s="3">
        <v>25180</v>
      </c>
      <c r="Y30" s="3">
        <v>27403</v>
      </c>
      <c r="Z30" s="3">
        <v>26144</v>
      </c>
      <c r="AA30" s="3">
        <v>29067</v>
      </c>
      <c r="AB30" s="3">
        <v>30562</v>
      </c>
      <c r="AC30" s="3">
        <v>30332</v>
      </c>
      <c r="AD30" s="3">
        <v>30115</v>
      </c>
      <c r="AE30" s="3">
        <v>31234</v>
      </c>
      <c r="AF30" s="3">
        <v>32239</v>
      </c>
      <c r="AG30" s="3">
        <v>33218</v>
      </c>
      <c r="AH30" s="3">
        <v>34318</v>
      </c>
      <c r="AI30" s="3">
        <v>35417</v>
      </c>
    </row>
    <row r="31" spans="1:35" x14ac:dyDescent="0.3">
      <c r="A31" s="22" t="s">
        <v>272</v>
      </c>
      <c r="B31" s="3">
        <v>8158</v>
      </c>
      <c r="C31" s="3">
        <v>8465</v>
      </c>
      <c r="D31" s="3">
        <v>8800</v>
      </c>
      <c r="E31" s="3">
        <v>9201</v>
      </c>
      <c r="F31" s="3">
        <v>9739</v>
      </c>
      <c r="G31" s="3">
        <v>10207</v>
      </c>
      <c r="H31" s="3">
        <v>10554</v>
      </c>
      <c r="I31" s="3">
        <v>11084</v>
      </c>
      <c r="J31" s="3">
        <v>11805</v>
      </c>
      <c r="K31" s="3">
        <v>12474</v>
      </c>
      <c r="L31" s="3">
        <v>13289</v>
      </c>
      <c r="M31" s="3">
        <v>14074</v>
      </c>
      <c r="N31" s="3">
        <v>15265</v>
      </c>
      <c r="O31" s="3">
        <v>15434</v>
      </c>
      <c r="P31" s="3">
        <v>15909</v>
      </c>
      <c r="Q31" s="3">
        <v>16398</v>
      </c>
      <c r="R31" s="3">
        <v>17076</v>
      </c>
      <c r="S31" s="3">
        <v>17467</v>
      </c>
      <c r="T31" s="3">
        <v>17696</v>
      </c>
      <c r="U31" s="3">
        <v>17866</v>
      </c>
      <c r="V31" s="3">
        <v>18135</v>
      </c>
      <c r="W31" s="3">
        <v>18751</v>
      </c>
      <c r="X31" s="3">
        <v>19449</v>
      </c>
      <c r="Y31" s="3">
        <v>20306</v>
      </c>
      <c r="Z31" s="3">
        <v>20984</v>
      </c>
      <c r="AA31" s="3">
        <v>22324</v>
      </c>
      <c r="AB31" s="3">
        <v>24393</v>
      </c>
      <c r="AC31" s="3">
        <v>25553</v>
      </c>
      <c r="AD31" s="3">
        <v>26511</v>
      </c>
      <c r="AE31" s="3">
        <v>27297</v>
      </c>
      <c r="AF31" s="3">
        <v>28083</v>
      </c>
      <c r="AG31" s="3">
        <v>28880</v>
      </c>
      <c r="AH31" s="3">
        <v>29688</v>
      </c>
      <c r="AI31" s="3">
        <v>30505</v>
      </c>
    </row>
    <row r="32" spans="1:35" x14ac:dyDescent="0.3">
      <c r="A32" s="22" t="s">
        <v>310</v>
      </c>
      <c r="B32" s="3">
        <v>830</v>
      </c>
      <c r="C32" s="3">
        <v>816</v>
      </c>
      <c r="D32" s="3">
        <v>956</v>
      </c>
      <c r="E32" s="3">
        <v>1022</v>
      </c>
      <c r="F32" s="3">
        <v>1175</v>
      </c>
      <c r="G32" s="3">
        <v>1206</v>
      </c>
      <c r="H32" s="3">
        <v>1256</v>
      </c>
      <c r="I32" s="3">
        <v>1390</v>
      </c>
      <c r="J32" s="3">
        <v>2177</v>
      </c>
      <c r="K32" s="3">
        <v>1873</v>
      </c>
      <c r="L32" s="3">
        <v>2153</v>
      </c>
      <c r="M32" s="3">
        <v>2216</v>
      </c>
      <c r="N32" s="3">
        <v>2370</v>
      </c>
      <c r="O32" s="3">
        <v>2235</v>
      </c>
      <c r="P32" s="3">
        <v>2596</v>
      </c>
      <c r="Q32" s="3">
        <v>2772</v>
      </c>
      <c r="R32" s="3">
        <v>3318</v>
      </c>
      <c r="S32" s="3">
        <v>3973</v>
      </c>
      <c r="T32" s="3">
        <v>3898</v>
      </c>
      <c r="U32" s="3">
        <v>3639</v>
      </c>
      <c r="V32" s="3">
        <v>3346</v>
      </c>
      <c r="W32" s="3">
        <v>3616</v>
      </c>
      <c r="X32" s="3">
        <v>3772</v>
      </c>
      <c r="Y32" s="3">
        <v>3391</v>
      </c>
      <c r="Z32" s="3">
        <v>3288</v>
      </c>
      <c r="AA32" s="3">
        <v>4079</v>
      </c>
      <c r="AB32" s="3">
        <v>3902</v>
      </c>
      <c r="AC32" s="3">
        <v>3984</v>
      </c>
      <c r="AD32" s="3">
        <v>4176</v>
      </c>
      <c r="AE32" s="3">
        <v>4102</v>
      </c>
      <c r="AF32" s="3">
        <v>4232</v>
      </c>
      <c r="AG32" s="3">
        <v>4365</v>
      </c>
      <c r="AH32" s="3">
        <v>4504</v>
      </c>
      <c r="AI32" s="3">
        <v>4643</v>
      </c>
    </row>
    <row r="33" spans="1:35" x14ac:dyDescent="0.3">
      <c r="A33" s="22" t="s">
        <v>311</v>
      </c>
      <c r="B33" s="3">
        <v>-8</v>
      </c>
      <c r="C33" s="3">
        <v>-4</v>
      </c>
      <c r="D33" s="3">
        <v>91</v>
      </c>
      <c r="E33" s="3">
        <v>-6</v>
      </c>
      <c r="F33" s="3">
        <v>7</v>
      </c>
      <c r="G33" s="3">
        <v>-28</v>
      </c>
      <c r="H33" s="3">
        <v>-42</v>
      </c>
      <c r="I33" s="3">
        <v>-36</v>
      </c>
      <c r="J33" s="3">
        <v>-48</v>
      </c>
      <c r="K33" s="3">
        <v>-28</v>
      </c>
      <c r="L33" s="3">
        <v>46</v>
      </c>
      <c r="M33" s="3">
        <v>29</v>
      </c>
      <c r="N33" s="3">
        <v>56</v>
      </c>
      <c r="O33" s="3">
        <v>92</v>
      </c>
      <c r="P33" s="3">
        <v>76</v>
      </c>
      <c r="Q33" s="3">
        <v>117</v>
      </c>
      <c r="R33" s="3">
        <v>83</v>
      </c>
      <c r="S33" s="3">
        <v>182</v>
      </c>
      <c r="T33" s="3">
        <v>136</v>
      </c>
      <c r="U33" s="3">
        <v>-67</v>
      </c>
      <c r="V33" s="3">
        <v>46</v>
      </c>
      <c r="W33" s="3">
        <v>-32</v>
      </c>
      <c r="X33" s="3">
        <v>-34</v>
      </c>
      <c r="Y33" s="3">
        <v>145</v>
      </c>
      <c r="Z33" s="3">
        <v>922</v>
      </c>
      <c r="AA33" s="3">
        <v>-523</v>
      </c>
      <c r="AB33" s="3">
        <v>161</v>
      </c>
      <c r="AC33" s="3">
        <v>163</v>
      </c>
      <c r="AD33" s="3">
        <v>168</v>
      </c>
      <c r="AE33" s="3">
        <v>172</v>
      </c>
      <c r="AF33" s="3">
        <v>175</v>
      </c>
      <c r="AG33" s="3">
        <v>178</v>
      </c>
      <c r="AH33" s="3">
        <v>181</v>
      </c>
      <c r="AI33" s="3">
        <v>185</v>
      </c>
    </row>
    <row r="34" spans="1:35" x14ac:dyDescent="0.3">
      <c r="A34" s="22" t="s">
        <v>312</v>
      </c>
      <c r="B34" s="3">
        <v>-180</v>
      </c>
      <c r="C34" s="3">
        <v>-199</v>
      </c>
      <c r="D34" s="3">
        <v>-193</v>
      </c>
      <c r="E34" s="3">
        <v>-210</v>
      </c>
      <c r="F34" s="3">
        <v>-199</v>
      </c>
      <c r="G34" s="3">
        <v>-279</v>
      </c>
      <c r="H34" s="3">
        <v>-236</v>
      </c>
      <c r="I34" s="3">
        <v>-209</v>
      </c>
      <c r="J34" s="3">
        <v>-289</v>
      </c>
      <c r="K34" s="3">
        <v>-98</v>
      </c>
      <c r="L34" s="3">
        <v>-341</v>
      </c>
      <c r="M34" s="3">
        <v>-514</v>
      </c>
      <c r="N34" s="3">
        <v>-425</v>
      </c>
      <c r="O34" s="3">
        <v>-301</v>
      </c>
      <c r="P34" s="3">
        <v>-474</v>
      </c>
      <c r="Q34" s="3">
        <v>-770</v>
      </c>
      <c r="R34" s="3">
        <v>-576</v>
      </c>
      <c r="S34" s="3">
        <v>-895</v>
      </c>
      <c r="T34" s="3">
        <v>-860</v>
      </c>
      <c r="U34" s="3">
        <v>-502</v>
      </c>
      <c r="V34" s="3">
        <v>-591</v>
      </c>
      <c r="W34" s="3">
        <v>-634</v>
      </c>
      <c r="X34" s="3">
        <v>-566</v>
      </c>
      <c r="Y34" s="3">
        <v>-402</v>
      </c>
      <c r="Z34" s="3">
        <v>-614</v>
      </c>
      <c r="AA34" s="3">
        <v>-682</v>
      </c>
      <c r="AB34" s="3">
        <v>-734</v>
      </c>
      <c r="AC34" s="3">
        <v>-760</v>
      </c>
      <c r="AD34" s="3">
        <v>-760</v>
      </c>
      <c r="AE34" s="3">
        <v>-760</v>
      </c>
      <c r="AF34" s="3">
        <v>-760</v>
      </c>
      <c r="AG34" s="3">
        <v>-760</v>
      </c>
      <c r="AH34" s="3">
        <v>-760</v>
      </c>
      <c r="AI34" s="3">
        <v>-760</v>
      </c>
    </row>
    <row r="35" spans="1:35" x14ac:dyDescent="0.3">
      <c r="A35" s="22" t="s">
        <v>313</v>
      </c>
      <c r="B35" s="3">
        <v>282</v>
      </c>
      <c r="C35" s="3">
        <v>212</v>
      </c>
      <c r="D35" s="3">
        <v>233</v>
      </c>
      <c r="E35" s="3">
        <v>264</v>
      </c>
      <c r="F35" s="3">
        <v>241</v>
      </c>
      <c r="G35" s="3">
        <v>306</v>
      </c>
      <c r="H35" s="3">
        <v>258</v>
      </c>
      <c r="I35" s="3">
        <v>233</v>
      </c>
      <c r="J35" s="3">
        <v>253</v>
      </c>
      <c r="K35" s="3">
        <v>294</v>
      </c>
      <c r="L35" s="3">
        <v>255</v>
      </c>
      <c r="M35" s="3">
        <v>37</v>
      </c>
      <c r="N35" s="3">
        <v>34</v>
      </c>
      <c r="O35" s="3">
        <v>42</v>
      </c>
      <c r="P35" s="3">
        <v>44</v>
      </c>
      <c r="Q35" s="3">
        <v>86</v>
      </c>
      <c r="R35" s="3">
        <v>62</v>
      </c>
      <c r="S35" s="3">
        <v>48</v>
      </c>
      <c r="T35" s="3">
        <v>59</v>
      </c>
      <c r="U35" s="3">
        <v>41</v>
      </c>
      <c r="V35" s="3">
        <v>54</v>
      </c>
      <c r="W35" s="3">
        <v>65</v>
      </c>
      <c r="X35" s="3">
        <v>59</v>
      </c>
      <c r="Y35" s="3">
        <v>66</v>
      </c>
      <c r="Z35" s="3">
        <v>61</v>
      </c>
      <c r="AA35" s="3">
        <v>64</v>
      </c>
      <c r="AB35" s="3">
        <v>278</v>
      </c>
      <c r="AC35" s="3">
        <v>141</v>
      </c>
      <c r="AD35" s="3">
        <v>69</v>
      </c>
      <c r="AE35" s="3">
        <v>70</v>
      </c>
      <c r="AF35" s="3">
        <v>72</v>
      </c>
      <c r="AG35" s="3">
        <v>74</v>
      </c>
      <c r="AH35" s="3">
        <v>76</v>
      </c>
      <c r="AI35" s="3">
        <v>78</v>
      </c>
    </row>
    <row r="36" spans="1:35" ht="15" thickBot="1" x14ac:dyDescent="0.35">
      <c r="A36" s="12" t="s">
        <v>277</v>
      </c>
      <c r="B36" s="3">
        <v>13889</v>
      </c>
      <c r="C36" s="3">
        <v>12163</v>
      </c>
      <c r="D36" s="3">
        <v>12363</v>
      </c>
      <c r="E36" s="3">
        <v>13016</v>
      </c>
      <c r="F36" s="3">
        <v>12246</v>
      </c>
      <c r="G36" s="3">
        <v>15902</v>
      </c>
      <c r="H36" s="3">
        <v>16335</v>
      </c>
      <c r="I36" s="3">
        <v>15081</v>
      </c>
      <c r="J36" s="3">
        <v>12388</v>
      </c>
      <c r="K36" s="3">
        <v>10360</v>
      </c>
      <c r="L36" s="3">
        <v>11238</v>
      </c>
      <c r="M36" s="3">
        <v>12103</v>
      </c>
      <c r="N36" s="3">
        <v>14708</v>
      </c>
      <c r="O36" s="3">
        <v>18048</v>
      </c>
      <c r="P36" s="3">
        <v>12112</v>
      </c>
      <c r="Q36" s="3">
        <v>12112</v>
      </c>
      <c r="R36" s="3">
        <v>11336</v>
      </c>
      <c r="S36" s="3">
        <v>8894</v>
      </c>
      <c r="T36" s="3">
        <v>7004</v>
      </c>
      <c r="U36" s="3">
        <v>5250</v>
      </c>
      <c r="V36" s="3">
        <v>5106</v>
      </c>
      <c r="W36" s="3">
        <v>5131</v>
      </c>
      <c r="X36" s="3">
        <v>3400</v>
      </c>
      <c r="Y36" s="3">
        <v>5037</v>
      </c>
      <c r="Z36" s="3">
        <v>29409</v>
      </c>
      <c r="AA36" s="3">
        <v>21832</v>
      </c>
      <c r="AB36" s="3">
        <v>8438</v>
      </c>
      <c r="AC36" s="3">
        <v>17849</v>
      </c>
      <c r="AD36" s="3">
        <v>21737</v>
      </c>
      <c r="AE36" s="3">
        <v>22441</v>
      </c>
      <c r="AF36" s="3">
        <v>22593</v>
      </c>
      <c r="AG36" s="3">
        <v>22748</v>
      </c>
      <c r="AH36" s="3">
        <v>22733</v>
      </c>
      <c r="AI36" s="3">
        <v>22808</v>
      </c>
    </row>
    <row r="37" spans="1:35" ht="15" customHeight="1" x14ac:dyDescent="0.3">
      <c r="A37" s="40" t="s">
        <v>297</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sheetData>
  <mergeCells count="3">
    <mergeCell ref="A1:AI1"/>
    <mergeCell ref="A2:AI2"/>
    <mergeCell ref="A37:A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0682-F0FF-459E-974A-A3FD5872D9B7}">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 width="5.33203125" style="1" bestFit="1" customWidth="1"/>
    <col min="3" max="4" width="5" style="1" bestFit="1" customWidth="1"/>
    <col min="5" max="5" width="5.33203125" style="1" bestFit="1" customWidth="1"/>
    <col min="6" max="7" width="5" style="1" bestFit="1" customWidth="1"/>
    <col min="8" max="10" width="5.33203125" style="1" bestFit="1" customWidth="1"/>
    <col min="11" max="14" width="5" style="1" bestFit="1" customWidth="1"/>
    <col min="15" max="23" width="5.33203125" style="1" bestFit="1" customWidth="1"/>
    <col min="24" max="24" width="5" style="1" bestFit="1" customWidth="1"/>
    <col min="25" max="27" width="5.33203125" style="1" bestFit="1" customWidth="1"/>
    <col min="28" max="29" width="5.5546875" style="1" bestFit="1" customWidth="1"/>
    <col min="30" max="35" width="5" style="1" bestFit="1" customWidth="1"/>
    <col min="36" max="16384" width="9.109375" style="1"/>
  </cols>
  <sheetData>
    <row r="1" spans="1:35" ht="15" customHeight="1" x14ac:dyDescent="0.3">
      <c r="A1" s="28" t="s">
        <v>278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279</v>
      </c>
      <c r="B4" s="6">
        <v>0</v>
      </c>
      <c r="C4" s="6">
        <v>1.6</v>
      </c>
      <c r="D4" s="6">
        <v>2.7</v>
      </c>
      <c r="E4" s="6">
        <v>2.8</v>
      </c>
      <c r="F4" s="6">
        <v>1.9</v>
      </c>
      <c r="G4" s="6">
        <v>2.5</v>
      </c>
      <c r="H4" s="6">
        <v>0.5</v>
      </c>
      <c r="I4" s="6">
        <v>-0.4</v>
      </c>
      <c r="J4" s="6">
        <v>0.1</v>
      </c>
      <c r="K4" s="6">
        <v>0.9</v>
      </c>
      <c r="L4" s="6">
        <v>2.1</v>
      </c>
      <c r="M4" s="6">
        <v>2.7</v>
      </c>
      <c r="N4" s="6">
        <v>2.2999999999999998</v>
      </c>
      <c r="O4" s="6">
        <v>-1</v>
      </c>
      <c r="P4" s="6">
        <v>0.4</v>
      </c>
      <c r="Q4" s="6">
        <v>0.8</v>
      </c>
      <c r="R4" s="6">
        <v>0.9</v>
      </c>
      <c r="S4" s="6">
        <v>0.6</v>
      </c>
      <c r="T4" s="6">
        <v>0.5</v>
      </c>
      <c r="U4" s="6">
        <v>0.3</v>
      </c>
      <c r="V4" s="6">
        <v>-0.2</v>
      </c>
      <c r="W4" s="6">
        <v>1.8</v>
      </c>
      <c r="X4" s="6">
        <v>1</v>
      </c>
      <c r="Y4" s="6">
        <v>1.7</v>
      </c>
      <c r="Z4" s="6">
        <v>-3.1</v>
      </c>
      <c r="AA4" s="6">
        <v>4.0999999999999996</v>
      </c>
      <c r="AB4" s="6">
        <v>-0.3</v>
      </c>
      <c r="AC4" s="6">
        <v>2.9</v>
      </c>
      <c r="AD4" s="6">
        <v>2.2999999999999998</v>
      </c>
      <c r="AE4" s="6">
        <v>1.8</v>
      </c>
      <c r="AF4" s="6">
        <v>1.3</v>
      </c>
      <c r="AG4" s="6">
        <v>1.3</v>
      </c>
      <c r="AH4" s="6">
        <v>1.3</v>
      </c>
      <c r="AI4" s="6">
        <v>1.2</v>
      </c>
    </row>
    <row r="5" spans="1:35" x14ac:dyDescent="0.3">
      <c r="A5" s="22" t="s">
        <v>280</v>
      </c>
      <c r="B5" s="8">
        <v>1.4</v>
      </c>
      <c r="C5" s="8">
        <v>2.2999999999999998</v>
      </c>
      <c r="D5" s="8">
        <v>2.5</v>
      </c>
      <c r="E5" s="8">
        <v>4.9000000000000004</v>
      </c>
      <c r="F5" s="8">
        <v>1.2</v>
      </c>
      <c r="G5" s="8">
        <v>3.2</v>
      </c>
      <c r="H5" s="8">
        <v>3.7</v>
      </c>
      <c r="I5" s="8">
        <v>0.6</v>
      </c>
      <c r="J5" s="8">
        <v>0.5</v>
      </c>
      <c r="K5" s="8">
        <v>0.6</v>
      </c>
      <c r="L5" s="8">
        <v>2</v>
      </c>
      <c r="M5" s="8">
        <v>2.6</v>
      </c>
      <c r="N5" s="8">
        <v>2.2000000000000002</v>
      </c>
      <c r="O5" s="8">
        <v>1.6</v>
      </c>
      <c r="P5" s="8">
        <v>0.3</v>
      </c>
      <c r="Q5" s="8">
        <v>1.6</v>
      </c>
      <c r="R5" s="8">
        <v>1.4</v>
      </c>
      <c r="S5" s="8">
        <v>0.8</v>
      </c>
      <c r="T5" s="8">
        <v>0.6</v>
      </c>
      <c r="U5" s="8">
        <v>0.1</v>
      </c>
      <c r="V5" s="8">
        <v>0.3</v>
      </c>
      <c r="W5" s="8">
        <v>1.6</v>
      </c>
      <c r="X5" s="8">
        <v>1.3</v>
      </c>
      <c r="Y5" s="8">
        <v>2.2000000000000002</v>
      </c>
      <c r="Z5" s="8">
        <v>-2.5</v>
      </c>
      <c r="AA5" s="8">
        <v>3.4</v>
      </c>
      <c r="AB5" s="8">
        <v>-0.4</v>
      </c>
      <c r="AC5" s="8">
        <v>2.7</v>
      </c>
      <c r="AD5" s="8">
        <v>2.2999999999999998</v>
      </c>
      <c r="AE5" s="8">
        <v>2.1</v>
      </c>
      <c r="AF5" s="8">
        <v>1.4</v>
      </c>
      <c r="AG5" s="8">
        <v>1.4</v>
      </c>
      <c r="AH5" s="8">
        <v>1.4</v>
      </c>
      <c r="AI5" s="8">
        <v>1.3</v>
      </c>
    </row>
    <row r="6" spans="1:35" x14ac:dyDescent="0.3">
      <c r="A6" s="13" t="s">
        <v>281</v>
      </c>
      <c r="B6" s="8">
        <v>1.3</v>
      </c>
      <c r="C6" s="8">
        <v>2.6</v>
      </c>
      <c r="D6" s="8">
        <v>2.6</v>
      </c>
      <c r="E6" s="8">
        <v>5</v>
      </c>
      <c r="F6" s="8">
        <v>1.4</v>
      </c>
      <c r="G6" s="8">
        <v>3.5</v>
      </c>
      <c r="H6" s="8">
        <v>2.8</v>
      </c>
      <c r="I6" s="8">
        <v>-0.3</v>
      </c>
      <c r="J6" s="8">
        <v>0.4</v>
      </c>
      <c r="K6" s="8">
        <v>0.1</v>
      </c>
      <c r="L6" s="8">
        <v>2.1</v>
      </c>
      <c r="M6" s="8">
        <v>3</v>
      </c>
      <c r="N6" s="8">
        <v>2.2999999999999998</v>
      </c>
      <c r="O6" s="8">
        <v>0.3</v>
      </c>
      <c r="P6" s="8">
        <v>-0.1</v>
      </c>
      <c r="Q6" s="8">
        <v>1.8</v>
      </c>
      <c r="R6" s="8">
        <v>1.1000000000000001</v>
      </c>
      <c r="S6" s="8">
        <v>0.4</v>
      </c>
      <c r="T6" s="8">
        <v>0</v>
      </c>
      <c r="U6" s="8">
        <v>0.3</v>
      </c>
      <c r="V6" s="8">
        <v>0</v>
      </c>
      <c r="W6" s="8">
        <v>1.7</v>
      </c>
      <c r="X6" s="8">
        <v>1.5</v>
      </c>
      <c r="Y6" s="8">
        <v>2.2000000000000002</v>
      </c>
      <c r="Z6" s="8">
        <v>-4.3</v>
      </c>
      <c r="AA6" s="8">
        <v>4.4000000000000004</v>
      </c>
      <c r="AB6" s="8">
        <v>0.1</v>
      </c>
      <c r="AC6" s="8">
        <v>3</v>
      </c>
      <c r="AD6" s="8">
        <v>2.2000000000000002</v>
      </c>
      <c r="AE6" s="8">
        <v>2.2999999999999998</v>
      </c>
      <c r="AF6" s="8">
        <v>1.6</v>
      </c>
      <c r="AG6" s="8">
        <v>1.5</v>
      </c>
      <c r="AH6" s="8">
        <v>1.6</v>
      </c>
      <c r="AI6" s="8">
        <v>1.6</v>
      </c>
    </row>
    <row r="7" spans="1:35" x14ac:dyDescent="0.3">
      <c r="A7" s="13" t="s">
        <v>227</v>
      </c>
      <c r="B7" s="8">
        <v>1.5</v>
      </c>
      <c r="C7" s="8">
        <v>1.9</v>
      </c>
      <c r="D7" s="8">
        <v>1.9</v>
      </c>
      <c r="E7" s="8">
        <v>4.0999999999999996</v>
      </c>
      <c r="F7" s="8">
        <v>0.4</v>
      </c>
      <c r="G7" s="8">
        <v>2.1</v>
      </c>
      <c r="H7" s="8">
        <v>6.3</v>
      </c>
      <c r="I7" s="8">
        <v>2.6</v>
      </c>
      <c r="J7" s="8">
        <v>0.5</v>
      </c>
      <c r="K7" s="8">
        <v>2.2999999999999998</v>
      </c>
      <c r="L7" s="8">
        <v>1.5</v>
      </c>
      <c r="M7" s="8">
        <v>1.5</v>
      </c>
      <c r="N7" s="8">
        <v>2.5</v>
      </c>
      <c r="O7" s="8">
        <v>5.7</v>
      </c>
      <c r="P7" s="8">
        <v>1.1000000000000001</v>
      </c>
      <c r="Q7" s="8">
        <v>1.2</v>
      </c>
      <c r="R7" s="8">
        <v>2.1</v>
      </c>
      <c r="S7" s="8">
        <v>2.1</v>
      </c>
      <c r="T7" s="8">
        <v>2.2000000000000002</v>
      </c>
      <c r="U7" s="8">
        <v>-0.6</v>
      </c>
      <c r="V7" s="8">
        <v>0.9</v>
      </c>
      <c r="W7" s="8">
        <v>1.2</v>
      </c>
      <c r="X7" s="8">
        <v>0.8</v>
      </c>
      <c r="Y7" s="8">
        <v>1.9</v>
      </c>
      <c r="Z7" s="8">
        <v>2</v>
      </c>
      <c r="AA7" s="8">
        <v>1.1000000000000001</v>
      </c>
      <c r="AB7" s="8">
        <v>-1.2</v>
      </c>
      <c r="AC7" s="8">
        <v>2.7</v>
      </c>
      <c r="AD7" s="8">
        <v>2.6</v>
      </c>
      <c r="AE7" s="8">
        <v>1.5</v>
      </c>
      <c r="AF7" s="8">
        <v>0.8</v>
      </c>
      <c r="AG7" s="8">
        <v>0.9</v>
      </c>
      <c r="AH7" s="8">
        <v>0.8</v>
      </c>
      <c r="AI7" s="8">
        <v>0.5</v>
      </c>
    </row>
    <row r="8" spans="1:35" x14ac:dyDescent="0.3">
      <c r="A8" s="13" t="s">
        <v>282</v>
      </c>
      <c r="B8" s="8">
        <v>3.7</v>
      </c>
      <c r="C8" s="8">
        <v>-1.6</v>
      </c>
      <c r="D8" s="8">
        <v>6.7</v>
      </c>
      <c r="E8" s="8">
        <v>7.8</v>
      </c>
      <c r="F8" s="8">
        <v>2.4</v>
      </c>
      <c r="G8" s="8">
        <v>6.6</v>
      </c>
      <c r="H8" s="8">
        <v>9</v>
      </c>
      <c r="I8" s="8">
        <v>6.9</v>
      </c>
      <c r="J8" s="8">
        <v>6</v>
      </c>
      <c r="K8" s="8">
        <v>2.1</v>
      </c>
      <c r="L8" s="8">
        <v>3.3</v>
      </c>
      <c r="M8" s="8">
        <v>1.3</v>
      </c>
      <c r="N8" s="8">
        <v>-1.7</v>
      </c>
      <c r="O8" s="8">
        <v>5.2</v>
      </c>
      <c r="P8" s="8">
        <v>3.9</v>
      </c>
      <c r="Q8" s="8">
        <v>-1.7</v>
      </c>
      <c r="R8" s="8">
        <v>0.8</v>
      </c>
      <c r="S8" s="8">
        <v>0.3</v>
      </c>
      <c r="T8" s="8">
        <v>4.2</v>
      </c>
      <c r="U8" s="8">
        <v>2.5</v>
      </c>
      <c r="V8" s="8">
        <v>1.7</v>
      </c>
      <c r="W8" s="8">
        <v>3.6</v>
      </c>
      <c r="X8" s="8">
        <v>1.4</v>
      </c>
      <c r="Y8" s="8">
        <v>3.8</v>
      </c>
      <c r="Z8" s="8">
        <v>2.2999999999999998</v>
      </c>
      <c r="AA8" s="8">
        <v>-1.7</v>
      </c>
      <c r="AB8" s="8">
        <v>-6.5</v>
      </c>
      <c r="AC8" s="8">
        <v>-6</v>
      </c>
      <c r="AD8" s="8">
        <v>1.7</v>
      </c>
      <c r="AE8" s="8">
        <v>1.6</v>
      </c>
      <c r="AF8" s="8">
        <v>0.7</v>
      </c>
      <c r="AG8" s="8">
        <v>0.7</v>
      </c>
      <c r="AH8" s="8">
        <v>0.6</v>
      </c>
      <c r="AI8" s="8">
        <v>0.6</v>
      </c>
    </row>
    <row r="9" spans="1:35" x14ac:dyDescent="0.3">
      <c r="A9" s="22" t="s">
        <v>283</v>
      </c>
      <c r="B9" s="8">
        <v>1.1000000000000001</v>
      </c>
      <c r="C9" s="8">
        <v>2.2000000000000002</v>
      </c>
      <c r="D9" s="8">
        <v>2.2000000000000002</v>
      </c>
      <c r="E9" s="8">
        <v>2.1</v>
      </c>
      <c r="F9" s="8">
        <v>0.8</v>
      </c>
      <c r="G9" s="8">
        <v>0.6</v>
      </c>
      <c r="H9" s="8">
        <v>-3.6</v>
      </c>
      <c r="I9" s="8">
        <v>-0.1</v>
      </c>
      <c r="J9" s="8">
        <v>-0.8</v>
      </c>
      <c r="K9" s="8">
        <v>3.7</v>
      </c>
      <c r="L9" s="8">
        <v>3.4</v>
      </c>
      <c r="M9" s="8">
        <v>2</v>
      </c>
      <c r="N9" s="8">
        <v>-1.5</v>
      </c>
      <c r="O9" s="8">
        <v>-2.6</v>
      </c>
      <c r="P9" s="8">
        <v>2.1</v>
      </c>
      <c r="Q9" s="8">
        <v>0.8</v>
      </c>
      <c r="R9" s="8">
        <v>1.6</v>
      </c>
      <c r="S9" s="8">
        <v>1.6</v>
      </c>
      <c r="T9" s="8">
        <v>1.7</v>
      </c>
      <c r="U9" s="8">
        <v>2.5</v>
      </c>
      <c r="V9" s="8">
        <v>-0.1</v>
      </c>
      <c r="W9" s="8">
        <v>1.8</v>
      </c>
      <c r="X9" s="8">
        <v>0.9</v>
      </c>
      <c r="Y9" s="8">
        <v>1.2</v>
      </c>
      <c r="Z9" s="8">
        <v>-2.4</v>
      </c>
      <c r="AA9" s="8">
        <v>4.3</v>
      </c>
      <c r="AB9" s="8">
        <v>-2.5</v>
      </c>
      <c r="AC9" s="8">
        <v>1.3</v>
      </c>
      <c r="AD9" s="8">
        <v>1.4</v>
      </c>
      <c r="AE9" s="8">
        <v>1.2</v>
      </c>
      <c r="AF9" s="8">
        <v>1.2</v>
      </c>
      <c r="AG9" s="8">
        <v>1.1000000000000001</v>
      </c>
      <c r="AH9" s="8">
        <v>1.2</v>
      </c>
      <c r="AI9" s="8">
        <v>1.1000000000000001</v>
      </c>
    </row>
    <row r="10" spans="1:35" x14ac:dyDescent="0.3">
      <c r="A10" s="13" t="s">
        <v>284</v>
      </c>
      <c r="B10" s="8">
        <v>0.3</v>
      </c>
      <c r="C10" s="8">
        <v>0.9</v>
      </c>
      <c r="D10" s="8">
        <v>3.3</v>
      </c>
      <c r="E10" s="8">
        <v>-0.1</v>
      </c>
      <c r="F10" s="8">
        <v>2.7</v>
      </c>
      <c r="G10" s="8">
        <v>1.9</v>
      </c>
      <c r="H10" s="8">
        <v>-2.9</v>
      </c>
      <c r="I10" s="8">
        <v>-0.6</v>
      </c>
      <c r="J10" s="8">
        <v>-3</v>
      </c>
      <c r="K10" s="8">
        <v>8.6</v>
      </c>
      <c r="L10" s="8">
        <v>5</v>
      </c>
      <c r="M10" s="8">
        <v>4.2</v>
      </c>
      <c r="N10" s="8">
        <v>-1.9</v>
      </c>
      <c r="O10" s="8">
        <v>-5.0999999999999996</v>
      </c>
      <c r="P10" s="8">
        <v>2.5</v>
      </c>
      <c r="Q10" s="8">
        <v>4.0999999999999996</v>
      </c>
      <c r="R10" s="8">
        <v>2.4</v>
      </c>
      <c r="S10" s="8">
        <v>3.1</v>
      </c>
      <c r="T10" s="8">
        <v>0</v>
      </c>
      <c r="U10" s="8">
        <v>2</v>
      </c>
      <c r="V10" s="8">
        <v>0.1</v>
      </c>
      <c r="W10" s="8">
        <v>2.9</v>
      </c>
      <c r="X10" s="8">
        <v>1.8</v>
      </c>
      <c r="Y10" s="8">
        <v>1</v>
      </c>
      <c r="Z10" s="8">
        <v>3.5</v>
      </c>
      <c r="AA10" s="8">
        <v>1.8</v>
      </c>
      <c r="AB10" s="8">
        <v>-1.3</v>
      </c>
      <c r="AC10" s="8">
        <v>-1.8</v>
      </c>
      <c r="AD10" s="8">
        <v>1.5</v>
      </c>
      <c r="AE10" s="8">
        <v>1.3</v>
      </c>
      <c r="AF10" s="8">
        <v>1.4</v>
      </c>
      <c r="AG10" s="8">
        <v>1.2</v>
      </c>
      <c r="AH10" s="8">
        <v>1.3</v>
      </c>
      <c r="AI10" s="8">
        <v>1.2</v>
      </c>
    </row>
    <row r="11" spans="1:35" x14ac:dyDescent="0.3">
      <c r="A11" s="13" t="s">
        <v>285</v>
      </c>
      <c r="B11" s="8">
        <v>1.6</v>
      </c>
      <c r="C11" s="8">
        <v>3</v>
      </c>
      <c r="D11" s="8">
        <v>1.5</v>
      </c>
      <c r="E11" s="8">
        <v>3.6</v>
      </c>
      <c r="F11" s="8">
        <v>-0.4</v>
      </c>
      <c r="G11" s="8">
        <v>-0.4</v>
      </c>
      <c r="H11" s="8">
        <v>-4</v>
      </c>
      <c r="I11" s="8">
        <v>0.3</v>
      </c>
      <c r="J11" s="8">
        <v>0.8</v>
      </c>
      <c r="K11" s="8">
        <v>0.3</v>
      </c>
      <c r="L11" s="8">
        <v>2.1</v>
      </c>
      <c r="M11" s="8">
        <v>0.3</v>
      </c>
      <c r="N11" s="8">
        <v>-1.1000000000000001</v>
      </c>
      <c r="O11" s="8">
        <v>-0.7</v>
      </c>
      <c r="P11" s="8">
        <v>1.7</v>
      </c>
      <c r="Q11" s="8">
        <v>-1.7</v>
      </c>
      <c r="R11" s="8">
        <v>0.9</v>
      </c>
      <c r="S11" s="8">
        <v>0.4</v>
      </c>
      <c r="T11" s="8">
        <v>3.2</v>
      </c>
      <c r="U11" s="8">
        <v>2.9</v>
      </c>
      <c r="V11" s="8">
        <v>-0.3</v>
      </c>
      <c r="W11" s="8">
        <v>1</v>
      </c>
      <c r="X11" s="8">
        <v>0.1</v>
      </c>
      <c r="Y11" s="8">
        <v>1.4</v>
      </c>
      <c r="Z11" s="8">
        <v>-7.4</v>
      </c>
      <c r="AA11" s="8">
        <v>6.7</v>
      </c>
      <c r="AB11" s="8">
        <v>-3.6</v>
      </c>
      <c r="AC11" s="8">
        <v>4.2</v>
      </c>
      <c r="AD11" s="8">
        <v>1.3</v>
      </c>
      <c r="AE11" s="8">
        <v>1.1000000000000001</v>
      </c>
      <c r="AF11" s="8">
        <v>1</v>
      </c>
      <c r="AG11" s="8">
        <v>1</v>
      </c>
      <c r="AH11" s="8">
        <v>1</v>
      </c>
      <c r="AI11" s="8">
        <v>0.9</v>
      </c>
    </row>
    <row r="12" spans="1:35" x14ac:dyDescent="0.3">
      <c r="A12" s="22" t="s">
        <v>286</v>
      </c>
      <c r="B12" s="8">
        <v>-6.9</v>
      </c>
      <c r="C12" s="8">
        <v>-2.1</v>
      </c>
      <c r="D12" s="8">
        <v>4.5999999999999996</v>
      </c>
      <c r="E12" s="8">
        <v>-5.3</v>
      </c>
      <c r="F12" s="8">
        <v>7.1</v>
      </c>
      <c r="G12" s="8">
        <v>1.3</v>
      </c>
      <c r="H12" s="8">
        <v>-8.6999999999999993</v>
      </c>
      <c r="I12" s="8">
        <v>-5.9</v>
      </c>
      <c r="J12" s="8">
        <v>-1.4</v>
      </c>
      <c r="K12" s="8">
        <v>-1.5</v>
      </c>
      <c r="L12" s="8">
        <v>0.8</v>
      </c>
      <c r="M12" s="8">
        <v>4.0999999999999996</v>
      </c>
      <c r="N12" s="8">
        <v>8.4</v>
      </c>
      <c r="O12" s="8">
        <v>-13.5</v>
      </c>
      <c r="P12" s="8">
        <v>-1.9</v>
      </c>
      <c r="Q12" s="8">
        <v>-4.7</v>
      </c>
      <c r="R12" s="8">
        <v>-3.4</v>
      </c>
      <c r="S12" s="8">
        <v>-2.8</v>
      </c>
      <c r="T12" s="8">
        <v>-2.5</v>
      </c>
      <c r="U12" s="8">
        <v>-3</v>
      </c>
      <c r="V12" s="8">
        <v>-4.3</v>
      </c>
      <c r="W12" s="8">
        <v>3.1</v>
      </c>
      <c r="X12" s="8">
        <v>-1</v>
      </c>
      <c r="Y12" s="8">
        <v>-1.1000000000000001</v>
      </c>
      <c r="Z12" s="8">
        <v>-9.5</v>
      </c>
      <c r="AA12" s="8">
        <v>10.1</v>
      </c>
      <c r="AB12" s="8">
        <v>6.2</v>
      </c>
      <c r="AC12" s="8">
        <v>8.6999999999999993</v>
      </c>
      <c r="AD12" s="8">
        <v>3.9</v>
      </c>
      <c r="AE12" s="8">
        <v>1.1000000000000001</v>
      </c>
      <c r="AF12" s="8">
        <v>1</v>
      </c>
      <c r="AG12" s="8">
        <v>1</v>
      </c>
      <c r="AH12" s="8">
        <v>0.9</v>
      </c>
      <c r="AI12" s="8">
        <v>0.7</v>
      </c>
    </row>
    <row r="13" spans="1:35" x14ac:dyDescent="0.3">
      <c r="A13" s="13" t="s">
        <v>287</v>
      </c>
      <c r="B13" s="8">
        <v>-8</v>
      </c>
      <c r="C13" s="8">
        <v>-3.7</v>
      </c>
      <c r="D13" s="8">
        <v>-1.7</v>
      </c>
      <c r="E13" s="8">
        <v>-14.2</v>
      </c>
      <c r="F13" s="8">
        <v>7.8</v>
      </c>
      <c r="G13" s="8">
        <v>-0.8</v>
      </c>
      <c r="H13" s="8">
        <v>-18.3</v>
      </c>
      <c r="I13" s="8">
        <v>-22</v>
      </c>
      <c r="J13" s="8">
        <v>-10.3</v>
      </c>
      <c r="K13" s="8">
        <v>-5.5</v>
      </c>
      <c r="L13" s="8">
        <v>1.6</v>
      </c>
      <c r="M13" s="8">
        <v>24.3</v>
      </c>
      <c r="N13" s="8">
        <v>3</v>
      </c>
      <c r="O13" s="8">
        <v>-20.9</v>
      </c>
      <c r="P13" s="8">
        <v>-14.5</v>
      </c>
      <c r="Q13" s="8">
        <v>-21.7</v>
      </c>
      <c r="R13" s="8">
        <v>-27</v>
      </c>
      <c r="S13" s="8">
        <v>-21.9</v>
      </c>
      <c r="T13" s="8">
        <v>-23.7</v>
      </c>
      <c r="U13" s="8">
        <v>-24.6</v>
      </c>
      <c r="V13" s="8">
        <v>-24.3</v>
      </c>
      <c r="W13" s="8">
        <v>-14.6</v>
      </c>
      <c r="X13" s="8">
        <v>-1.5</v>
      </c>
      <c r="Y13" s="8">
        <v>-24.6</v>
      </c>
      <c r="Z13" s="8">
        <v>-24.8</v>
      </c>
      <c r="AA13" s="8">
        <v>-18</v>
      </c>
      <c r="AB13" s="8">
        <v>538.6</v>
      </c>
      <c r="AC13" s="8">
        <v>142.9</v>
      </c>
      <c r="AD13" s="8">
        <v>14.8</v>
      </c>
      <c r="AE13" s="8">
        <v>2.2000000000000002</v>
      </c>
      <c r="AF13" s="8">
        <v>2.1</v>
      </c>
      <c r="AG13" s="8">
        <v>1.4</v>
      </c>
      <c r="AH13" s="8">
        <v>1.4</v>
      </c>
      <c r="AI13" s="8">
        <v>1.4</v>
      </c>
    </row>
    <row r="14" spans="1:35" x14ac:dyDescent="0.3">
      <c r="A14" s="13" t="s">
        <v>288</v>
      </c>
      <c r="B14" s="8">
        <v>-10.9</v>
      </c>
      <c r="C14" s="8">
        <v>-4.4000000000000004</v>
      </c>
      <c r="D14" s="8">
        <v>18.5</v>
      </c>
      <c r="E14" s="8">
        <v>-17</v>
      </c>
      <c r="F14" s="8">
        <v>30</v>
      </c>
      <c r="G14" s="8">
        <v>3.2</v>
      </c>
      <c r="H14" s="8">
        <v>-30</v>
      </c>
      <c r="I14" s="8">
        <v>-16.5</v>
      </c>
      <c r="J14" s="8">
        <v>-21.5</v>
      </c>
      <c r="K14" s="8">
        <v>37.799999999999997</v>
      </c>
      <c r="L14" s="8">
        <v>33.1</v>
      </c>
      <c r="M14" s="8">
        <v>44.1</v>
      </c>
      <c r="N14" s="8">
        <v>6</v>
      </c>
      <c r="O14" s="8">
        <v>-34.9</v>
      </c>
      <c r="P14" s="8">
        <v>-7.7</v>
      </c>
      <c r="Q14" s="8">
        <v>-4.5</v>
      </c>
      <c r="R14" s="8">
        <v>-29.1</v>
      </c>
      <c r="S14" s="8">
        <v>-18.3</v>
      </c>
      <c r="T14" s="8">
        <v>-2.9</v>
      </c>
      <c r="U14" s="8">
        <v>-12.2</v>
      </c>
      <c r="V14" s="8">
        <v>-16.8</v>
      </c>
      <c r="W14" s="8">
        <v>1.3</v>
      </c>
      <c r="X14" s="8">
        <v>-7.8</v>
      </c>
      <c r="Y14" s="8">
        <v>-8.8000000000000007</v>
      </c>
      <c r="Z14" s="8">
        <v>-5.7</v>
      </c>
      <c r="AA14" s="8">
        <v>10.9</v>
      </c>
      <c r="AB14" s="8">
        <v>163.1</v>
      </c>
      <c r="AC14" s="8">
        <v>120.1</v>
      </c>
      <c r="AD14" s="8">
        <v>7.4</v>
      </c>
      <c r="AE14" s="8">
        <v>2.2999999999999998</v>
      </c>
      <c r="AF14" s="8">
        <v>2.2000000000000002</v>
      </c>
      <c r="AG14" s="8">
        <v>1.8</v>
      </c>
      <c r="AH14" s="8">
        <v>1.8</v>
      </c>
      <c r="AI14" s="8">
        <v>1.8</v>
      </c>
    </row>
    <row r="15" spans="1:35" x14ac:dyDescent="0.3">
      <c r="A15" s="13" t="s">
        <v>289</v>
      </c>
      <c r="B15" s="8">
        <v>-15.7</v>
      </c>
      <c r="C15" s="8">
        <v>-1.1000000000000001</v>
      </c>
      <c r="D15" s="8">
        <v>30.8</v>
      </c>
      <c r="E15" s="8">
        <v>9.9</v>
      </c>
      <c r="F15" s="8">
        <v>17.899999999999999</v>
      </c>
      <c r="G15" s="8">
        <v>5.7</v>
      </c>
      <c r="H15" s="8">
        <v>-10</v>
      </c>
      <c r="I15" s="8">
        <v>12.1</v>
      </c>
      <c r="J15" s="8">
        <v>-1.1000000000000001</v>
      </c>
      <c r="K15" s="8">
        <v>-0.6</v>
      </c>
      <c r="L15" s="8">
        <v>2.8</v>
      </c>
      <c r="M15" s="8">
        <v>5.5</v>
      </c>
      <c r="N15" s="8">
        <v>9.1</v>
      </c>
      <c r="O15" s="8">
        <v>-15.3</v>
      </c>
      <c r="P15" s="8">
        <v>0.3</v>
      </c>
      <c r="Q15" s="8">
        <v>4</v>
      </c>
      <c r="R15" s="8">
        <v>1.8</v>
      </c>
      <c r="S15" s="8">
        <v>1.9</v>
      </c>
      <c r="T15" s="8">
        <v>1.9</v>
      </c>
      <c r="U15" s="8">
        <v>1.9</v>
      </c>
      <c r="V15" s="8">
        <v>1.1000000000000001</v>
      </c>
      <c r="W15" s="8">
        <v>3.9</v>
      </c>
      <c r="X15" s="8">
        <v>2</v>
      </c>
      <c r="Y15" s="8">
        <v>1.2</v>
      </c>
      <c r="Z15" s="8">
        <v>-7.8</v>
      </c>
      <c r="AA15" s="8">
        <v>16.2</v>
      </c>
      <c r="AB15" s="8">
        <v>-2.2000000000000002</v>
      </c>
      <c r="AC15" s="8">
        <v>-2.8</v>
      </c>
      <c r="AD15" s="8">
        <v>0.1</v>
      </c>
      <c r="AE15" s="8">
        <v>1.8</v>
      </c>
      <c r="AF15" s="8">
        <v>1.6</v>
      </c>
      <c r="AG15" s="8">
        <v>1.8</v>
      </c>
      <c r="AH15" s="8">
        <v>1.5</v>
      </c>
      <c r="AI15" s="8">
        <v>1.4</v>
      </c>
    </row>
    <row r="16" spans="1:35" x14ac:dyDescent="0.3">
      <c r="A16" s="12" t="s">
        <v>290</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row>
    <row r="17" spans="1:35" x14ac:dyDescent="0.3">
      <c r="A17" s="22" t="s">
        <v>291</v>
      </c>
      <c r="B17" s="8">
        <v>1.2</v>
      </c>
      <c r="C17" s="8">
        <v>2.8</v>
      </c>
      <c r="D17" s="8">
        <v>1.2</v>
      </c>
      <c r="E17" s="8">
        <v>1.4</v>
      </c>
      <c r="F17" s="8">
        <v>-0.8</v>
      </c>
      <c r="G17" s="8">
        <v>3.3</v>
      </c>
      <c r="H17" s="8">
        <v>5</v>
      </c>
      <c r="I17" s="8">
        <v>2.1</v>
      </c>
      <c r="J17" s="8">
        <v>0.9</v>
      </c>
      <c r="K17" s="8">
        <v>1.1000000000000001</v>
      </c>
      <c r="L17" s="8">
        <v>0.7</v>
      </c>
      <c r="M17" s="8">
        <v>2.5</v>
      </c>
      <c r="N17" s="8">
        <v>2.6</v>
      </c>
      <c r="O17" s="8">
        <v>9.1</v>
      </c>
      <c r="P17" s="8">
        <v>-0.7</v>
      </c>
      <c r="Q17" s="8">
        <v>0.2</v>
      </c>
      <c r="R17" s="8">
        <v>2</v>
      </c>
      <c r="S17" s="8">
        <v>2.2000000000000002</v>
      </c>
      <c r="T17" s="8">
        <v>0.2</v>
      </c>
      <c r="U17" s="8">
        <v>0.8</v>
      </c>
      <c r="V17" s="8">
        <v>1</v>
      </c>
      <c r="W17" s="8">
        <v>1.4</v>
      </c>
      <c r="X17" s="8">
        <v>0.5</v>
      </c>
      <c r="Y17" s="8">
        <v>2</v>
      </c>
      <c r="Z17" s="8">
        <v>12.6</v>
      </c>
      <c r="AA17" s="8">
        <v>-3.3</v>
      </c>
      <c r="AB17" s="8">
        <v>-2.8</v>
      </c>
      <c r="AC17" s="8">
        <v>1.2</v>
      </c>
      <c r="AD17" s="8">
        <v>2.9</v>
      </c>
      <c r="AE17" s="8">
        <v>2.8</v>
      </c>
      <c r="AF17" s="8">
        <v>2.2000000000000002</v>
      </c>
      <c r="AG17" s="8">
        <v>2.6</v>
      </c>
      <c r="AH17" s="8">
        <v>2.1</v>
      </c>
      <c r="AI17" s="8">
        <v>2</v>
      </c>
    </row>
    <row r="18" spans="1:35" x14ac:dyDescent="0.3">
      <c r="A18" s="13" t="s">
        <v>292</v>
      </c>
      <c r="B18" s="8">
        <v>1.7</v>
      </c>
      <c r="C18" s="8">
        <v>2.2000000000000002</v>
      </c>
      <c r="D18" s="8">
        <v>1.7</v>
      </c>
      <c r="E18" s="8">
        <v>1.9</v>
      </c>
      <c r="F18" s="8">
        <v>-0.5</v>
      </c>
      <c r="G18" s="8">
        <v>2.5</v>
      </c>
      <c r="H18" s="8">
        <v>5.7</v>
      </c>
      <c r="I18" s="8">
        <v>2.9</v>
      </c>
      <c r="J18" s="8">
        <v>0.7</v>
      </c>
      <c r="K18" s="8">
        <v>0.4</v>
      </c>
      <c r="L18" s="8">
        <v>0.7</v>
      </c>
      <c r="M18" s="8">
        <v>1.8</v>
      </c>
      <c r="N18" s="8">
        <v>2.5</v>
      </c>
      <c r="O18" s="8">
        <v>7.9</v>
      </c>
      <c r="P18" s="8">
        <v>-0.6</v>
      </c>
      <c r="Q18" s="8">
        <v>0.6</v>
      </c>
      <c r="R18" s="8">
        <v>2.2000000000000002</v>
      </c>
      <c r="S18" s="8">
        <v>2.2999999999999998</v>
      </c>
      <c r="T18" s="8">
        <v>0.3</v>
      </c>
      <c r="U18" s="8">
        <v>1.2</v>
      </c>
      <c r="V18" s="8">
        <v>0.8</v>
      </c>
      <c r="W18" s="8">
        <v>1.6</v>
      </c>
      <c r="X18" s="8">
        <v>0.7</v>
      </c>
      <c r="Y18" s="8">
        <v>1.8</v>
      </c>
      <c r="Z18" s="8">
        <v>12.1</v>
      </c>
      <c r="AA18" s="8">
        <v>-2.5</v>
      </c>
      <c r="AB18" s="8">
        <v>-4.4000000000000004</v>
      </c>
      <c r="AC18" s="8">
        <v>2.5</v>
      </c>
      <c r="AD18" s="8">
        <v>4.0999999999999996</v>
      </c>
      <c r="AE18" s="8">
        <v>2.8</v>
      </c>
      <c r="AF18" s="8">
        <v>2.1</v>
      </c>
      <c r="AG18" s="8">
        <v>2.1</v>
      </c>
      <c r="AH18" s="8">
        <v>2</v>
      </c>
      <c r="AI18" s="8">
        <v>1.9</v>
      </c>
    </row>
    <row r="19" spans="1:35" x14ac:dyDescent="0.3">
      <c r="A19" s="22" t="s">
        <v>293</v>
      </c>
      <c r="B19" s="8">
        <v>2</v>
      </c>
      <c r="C19" s="8">
        <v>3.5</v>
      </c>
      <c r="D19" s="8">
        <v>3.3</v>
      </c>
      <c r="E19" s="8">
        <v>2.8</v>
      </c>
      <c r="F19" s="8">
        <v>-0.1</v>
      </c>
      <c r="G19" s="8">
        <v>2.6</v>
      </c>
      <c r="H19" s="8">
        <v>4.5</v>
      </c>
      <c r="I19" s="8">
        <v>1</v>
      </c>
      <c r="J19" s="8">
        <v>0.2</v>
      </c>
      <c r="K19" s="8">
        <v>0.2</v>
      </c>
      <c r="L19" s="8">
        <v>1.6</v>
      </c>
      <c r="M19" s="8">
        <v>3.8</v>
      </c>
      <c r="N19" s="8">
        <v>2.1</v>
      </c>
      <c r="O19" s="8">
        <v>3.1</v>
      </c>
      <c r="P19" s="8">
        <v>0.5</v>
      </c>
      <c r="Q19" s="8">
        <v>0.7</v>
      </c>
      <c r="R19" s="8">
        <v>1.8</v>
      </c>
      <c r="S19" s="8">
        <v>1</v>
      </c>
      <c r="T19" s="8">
        <v>0</v>
      </c>
      <c r="U19" s="8">
        <v>0.7</v>
      </c>
      <c r="V19" s="8">
        <v>-2.2000000000000002</v>
      </c>
      <c r="W19" s="8">
        <v>1</v>
      </c>
      <c r="X19" s="8">
        <v>0.3</v>
      </c>
      <c r="Y19" s="8">
        <v>1.5</v>
      </c>
      <c r="Z19" s="8">
        <v>-1.5</v>
      </c>
      <c r="AA19" s="8">
        <v>1.7</v>
      </c>
      <c r="AB19" s="8">
        <v>-1.3</v>
      </c>
      <c r="AC19" s="8">
        <v>2</v>
      </c>
      <c r="AD19" s="8">
        <v>3.1</v>
      </c>
      <c r="AE19" s="8">
        <v>2.2000000000000002</v>
      </c>
      <c r="AF19" s="8">
        <v>1.5</v>
      </c>
      <c r="AG19" s="8">
        <v>1.6</v>
      </c>
      <c r="AH19" s="8">
        <v>1.6</v>
      </c>
      <c r="AI19" s="8">
        <v>1.5</v>
      </c>
    </row>
    <row r="20" spans="1:35" x14ac:dyDescent="0.3">
      <c r="A20" s="13" t="s">
        <v>294</v>
      </c>
      <c r="B20" s="8">
        <v>2.2999999999999998</v>
      </c>
      <c r="C20" s="8">
        <v>3.6</v>
      </c>
      <c r="D20" s="8">
        <v>3.4</v>
      </c>
      <c r="E20" s="8">
        <v>2.5</v>
      </c>
      <c r="F20" s="8">
        <v>-0.3</v>
      </c>
      <c r="G20" s="8">
        <v>2.2999999999999998</v>
      </c>
      <c r="H20" s="8">
        <v>4.4000000000000004</v>
      </c>
      <c r="I20" s="8">
        <v>1.3</v>
      </c>
      <c r="J20" s="8">
        <v>0.5</v>
      </c>
      <c r="K20" s="8">
        <v>0.4</v>
      </c>
      <c r="L20" s="8">
        <v>1.1000000000000001</v>
      </c>
      <c r="M20" s="8">
        <v>3.3</v>
      </c>
      <c r="N20" s="8">
        <v>2.5</v>
      </c>
      <c r="O20" s="8">
        <v>2.7</v>
      </c>
      <c r="P20" s="8">
        <v>0.7</v>
      </c>
      <c r="Q20" s="8">
        <v>0.9</v>
      </c>
      <c r="R20" s="8">
        <v>1.9</v>
      </c>
      <c r="S20" s="8">
        <v>0.7</v>
      </c>
      <c r="T20" s="8">
        <v>0.1</v>
      </c>
      <c r="U20" s="8">
        <v>1.7</v>
      </c>
      <c r="V20" s="8">
        <v>-2.1</v>
      </c>
      <c r="W20" s="8">
        <v>0.6</v>
      </c>
      <c r="X20" s="8">
        <v>0.6</v>
      </c>
      <c r="Y20" s="8">
        <v>1.6</v>
      </c>
      <c r="Z20" s="8">
        <v>-2.2000000000000002</v>
      </c>
      <c r="AA20" s="8">
        <v>2</v>
      </c>
      <c r="AB20" s="8">
        <v>-1</v>
      </c>
      <c r="AC20" s="8">
        <v>2</v>
      </c>
      <c r="AD20" s="8">
        <v>3.1</v>
      </c>
      <c r="AE20" s="8">
        <v>2.1</v>
      </c>
      <c r="AF20" s="8">
        <v>1.5</v>
      </c>
      <c r="AG20" s="8">
        <v>1.5</v>
      </c>
      <c r="AH20" s="8">
        <v>1.5</v>
      </c>
      <c r="AI20" s="8">
        <v>1.5</v>
      </c>
    </row>
    <row r="21" spans="1:35" x14ac:dyDescent="0.3">
      <c r="A21" s="13" t="s">
        <v>260</v>
      </c>
      <c r="B21" s="8">
        <v>0.6</v>
      </c>
      <c r="C21" s="8">
        <v>2.9</v>
      </c>
      <c r="D21" s="8">
        <v>2.8</v>
      </c>
      <c r="E21" s="8">
        <v>4.5</v>
      </c>
      <c r="F21" s="8">
        <v>1.2</v>
      </c>
      <c r="G21" s="8">
        <v>4.2</v>
      </c>
      <c r="H21" s="8">
        <v>5.3</v>
      </c>
      <c r="I21" s="8">
        <v>-0.4</v>
      </c>
      <c r="J21" s="8">
        <v>-1.5</v>
      </c>
      <c r="K21" s="8">
        <v>-1</v>
      </c>
      <c r="L21" s="8">
        <v>4.7</v>
      </c>
      <c r="M21" s="8">
        <v>6.6</v>
      </c>
      <c r="N21" s="8">
        <v>0</v>
      </c>
      <c r="O21" s="8">
        <v>5.5</v>
      </c>
      <c r="P21" s="8">
        <v>-0.7</v>
      </c>
      <c r="Q21" s="8">
        <v>-0.6</v>
      </c>
      <c r="R21" s="8">
        <v>0.9</v>
      </c>
      <c r="S21" s="8">
        <v>2.6</v>
      </c>
      <c r="T21" s="8">
        <v>-0.5</v>
      </c>
      <c r="U21" s="8">
        <v>-5.0999999999999996</v>
      </c>
      <c r="V21" s="8">
        <v>-2.7</v>
      </c>
      <c r="W21" s="8">
        <v>3.3</v>
      </c>
      <c r="X21" s="8">
        <v>-1.7</v>
      </c>
      <c r="Y21" s="8">
        <v>1</v>
      </c>
      <c r="Z21" s="8">
        <v>2.4</v>
      </c>
      <c r="AA21" s="8">
        <v>-0.3</v>
      </c>
      <c r="AB21" s="8">
        <v>-3.1</v>
      </c>
      <c r="AC21" s="8">
        <v>2.1</v>
      </c>
      <c r="AD21" s="8">
        <v>2.7</v>
      </c>
      <c r="AE21" s="8">
        <v>3</v>
      </c>
      <c r="AF21" s="8">
        <v>1.7</v>
      </c>
      <c r="AG21" s="8">
        <v>2.2000000000000002</v>
      </c>
      <c r="AH21" s="8">
        <v>1.9</v>
      </c>
      <c r="AI21" s="8">
        <v>1.6</v>
      </c>
    </row>
    <row r="22" spans="1:35" x14ac:dyDescent="0.3">
      <c r="A22" s="22" t="s">
        <v>295</v>
      </c>
      <c r="B22" s="8">
        <v>-0.7</v>
      </c>
      <c r="C22" s="8">
        <v>4.9000000000000004</v>
      </c>
      <c r="D22" s="8">
        <v>2.6</v>
      </c>
      <c r="E22" s="8">
        <v>1.4</v>
      </c>
      <c r="F22" s="8">
        <v>3.4</v>
      </c>
      <c r="G22" s="8">
        <v>2.7</v>
      </c>
      <c r="H22" s="8">
        <v>2.4</v>
      </c>
      <c r="I22" s="8">
        <v>-1.4</v>
      </c>
      <c r="J22" s="8">
        <v>1.8</v>
      </c>
      <c r="K22" s="8">
        <v>1.2</v>
      </c>
      <c r="L22" s="8">
        <v>-1.7</v>
      </c>
      <c r="M22" s="8">
        <v>1.4</v>
      </c>
      <c r="N22" s="8">
        <v>3.1</v>
      </c>
      <c r="O22" s="8">
        <v>-2.5</v>
      </c>
      <c r="P22" s="8">
        <v>3.5</v>
      </c>
      <c r="Q22" s="8">
        <v>2.8</v>
      </c>
      <c r="R22" s="8">
        <v>1.6</v>
      </c>
      <c r="S22" s="8">
        <v>4</v>
      </c>
      <c r="T22" s="8">
        <v>1.2</v>
      </c>
      <c r="U22" s="8">
        <v>-1.1000000000000001</v>
      </c>
      <c r="V22" s="8">
        <v>-2.2000000000000002</v>
      </c>
      <c r="W22" s="8">
        <v>1.6</v>
      </c>
      <c r="X22" s="8">
        <v>0.7</v>
      </c>
      <c r="Y22" s="8">
        <v>-1.7</v>
      </c>
      <c r="Z22" s="8">
        <v>-0.8</v>
      </c>
      <c r="AA22" s="8">
        <v>2.6</v>
      </c>
      <c r="AB22" s="8">
        <v>4.7</v>
      </c>
      <c r="AC22" s="8">
        <v>0.4</v>
      </c>
      <c r="AD22" s="8">
        <v>3.2</v>
      </c>
      <c r="AE22" s="8">
        <v>3.8</v>
      </c>
      <c r="AF22" s="8">
        <v>2.2000000000000002</v>
      </c>
      <c r="AG22" s="8">
        <v>2.2000000000000002</v>
      </c>
      <c r="AH22" s="8">
        <v>2.2000000000000002</v>
      </c>
      <c r="AI22" s="8">
        <v>1.8</v>
      </c>
    </row>
    <row r="23" spans="1:35" ht="15" thickBot="1" x14ac:dyDescent="0.35">
      <c r="A23" s="12" t="s">
        <v>296</v>
      </c>
      <c r="B23" s="8">
        <v>-0.2</v>
      </c>
      <c r="C23" s="8">
        <v>0.7</v>
      </c>
      <c r="D23" s="8">
        <v>2.1</v>
      </c>
      <c r="E23" s="8">
        <v>2.7</v>
      </c>
      <c r="F23" s="8">
        <v>1.5</v>
      </c>
      <c r="G23" s="8">
        <v>2.6</v>
      </c>
      <c r="H23" s="8">
        <v>0.2</v>
      </c>
      <c r="I23" s="8">
        <v>0.1</v>
      </c>
      <c r="J23" s="8">
        <v>-0.1</v>
      </c>
      <c r="K23" s="8">
        <v>1.1000000000000001</v>
      </c>
      <c r="L23" s="8">
        <v>2.7</v>
      </c>
      <c r="M23" s="8">
        <v>2.5</v>
      </c>
      <c r="N23" s="8">
        <v>2.2999999999999998</v>
      </c>
      <c r="O23" s="8">
        <v>1</v>
      </c>
      <c r="P23" s="8">
        <v>-0.7</v>
      </c>
      <c r="Q23" s="8">
        <v>0.2</v>
      </c>
      <c r="R23" s="8">
        <v>0.9</v>
      </c>
      <c r="S23" s="8">
        <v>0.3</v>
      </c>
      <c r="T23" s="8">
        <v>0.4</v>
      </c>
      <c r="U23" s="8">
        <v>0.7</v>
      </c>
      <c r="V23" s="8">
        <v>1.4</v>
      </c>
      <c r="W23" s="8">
        <v>1.9</v>
      </c>
      <c r="X23" s="8">
        <v>1.2</v>
      </c>
      <c r="Y23" s="8">
        <v>2.7</v>
      </c>
      <c r="Z23" s="8">
        <v>1.2</v>
      </c>
      <c r="AA23" s="8">
        <v>2.2999999999999998</v>
      </c>
      <c r="AB23" s="8">
        <v>-1.9</v>
      </c>
      <c r="AC23" s="8">
        <v>3.2</v>
      </c>
      <c r="AD23" s="8">
        <v>2</v>
      </c>
      <c r="AE23" s="8">
        <v>1.6</v>
      </c>
      <c r="AF23" s="8">
        <v>1.4</v>
      </c>
      <c r="AG23" s="8">
        <v>1.5</v>
      </c>
      <c r="AH23" s="8">
        <v>1.3</v>
      </c>
      <c r="AI23" s="8">
        <v>1.3</v>
      </c>
    </row>
    <row r="24" spans="1:35" ht="15" customHeight="1" x14ac:dyDescent="0.3">
      <c r="A24" s="40" t="s">
        <v>297</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3">
    <mergeCell ref="A1:AI1"/>
    <mergeCell ref="A2:AI2"/>
    <mergeCell ref="A24:A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006C-7909-4498-A2B1-DC671C0F7F8D}">
  <dimension ref="A1:AI29"/>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5" width="6" style="1" bestFit="1" customWidth="1"/>
    <col min="6" max="29" width="6.6640625" style="1" bestFit="1" customWidth="1"/>
    <col min="30" max="35" width="7" style="1" bestFit="1" customWidth="1"/>
    <col min="36" max="16384" width="9.109375" style="1"/>
  </cols>
  <sheetData>
    <row r="1" spans="1:35" ht="15" customHeight="1" x14ac:dyDescent="0.3">
      <c r="A1" s="28" t="s">
        <v>253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254</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1" t="s">
        <v>255</v>
      </c>
      <c r="B5" s="3">
        <v>23201</v>
      </c>
      <c r="C5" s="3">
        <v>25050</v>
      </c>
      <c r="D5" s="3">
        <v>25081</v>
      </c>
      <c r="E5" s="3">
        <v>24984</v>
      </c>
      <c r="F5" s="3">
        <v>27037</v>
      </c>
      <c r="G5" s="3">
        <v>22295</v>
      </c>
      <c r="H5" s="3">
        <v>25108</v>
      </c>
      <c r="I5" s="3">
        <v>28523</v>
      </c>
      <c r="J5" s="3">
        <v>32945</v>
      </c>
      <c r="K5" s="3">
        <v>34492</v>
      </c>
      <c r="L5" s="3">
        <v>35496</v>
      </c>
      <c r="M5" s="3">
        <v>38661</v>
      </c>
      <c r="N5" s="3">
        <v>32915</v>
      </c>
      <c r="O5" s="3">
        <v>30140</v>
      </c>
      <c r="P5" s="3">
        <v>36683</v>
      </c>
      <c r="Q5" s="3">
        <v>30837</v>
      </c>
      <c r="R5" s="3">
        <v>36282</v>
      </c>
      <c r="S5" s="3">
        <v>37069</v>
      </c>
      <c r="T5" s="3">
        <v>41545</v>
      </c>
      <c r="U5" s="3">
        <v>47512</v>
      </c>
      <c r="V5" s="3">
        <v>50080</v>
      </c>
      <c r="W5" s="3">
        <v>49420</v>
      </c>
      <c r="X5" s="3">
        <v>50457</v>
      </c>
      <c r="Y5" s="3">
        <v>54917</v>
      </c>
      <c r="Z5" s="3">
        <v>55034</v>
      </c>
      <c r="AA5" s="3">
        <v>67790</v>
      </c>
      <c r="AB5" s="3">
        <v>73073</v>
      </c>
      <c r="AC5" s="3">
        <v>67406</v>
      </c>
      <c r="AD5" s="3">
        <v>70471</v>
      </c>
      <c r="AE5" s="3">
        <v>71538</v>
      </c>
      <c r="AF5" s="3">
        <v>74090</v>
      </c>
      <c r="AG5" s="3">
        <v>76227</v>
      </c>
      <c r="AH5" s="3">
        <v>78188</v>
      </c>
      <c r="AI5" s="3">
        <v>80422</v>
      </c>
    </row>
    <row r="6" spans="1:35" x14ac:dyDescent="0.3">
      <c r="A6" s="22" t="s">
        <v>256</v>
      </c>
      <c r="B6" s="3">
        <v>23683</v>
      </c>
      <c r="C6" s="3">
        <v>24674</v>
      </c>
      <c r="D6" s="3">
        <v>25671</v>
      </c>
      <c r="E6" s="3">
        <v>24820</v>
      </c>
      <c r="F6" s="3">
        <v>28230</v>
      </c>
      <c r="G6" s="3">
        <v>26393</v>
      </c>
      <c r="H6" s="3">
        <v>27613</v>
      </c>
      <c r="I6" s="3">
        <v>29445</v>
      </c>
      <c r="J6" s="3">
        <v>36324</v>
      </c>
      <c r="K6" s="3">
        <v>39538</v>
      </c>
      <c r="L6" s="3">
        <v>40938</v>
      </c>
      <c r="M6" s="3">
        <v>45039</v>
      </c>
      <c r="N6" s="3">
        <v>39697</v>
      </c>
      <c r="O6" s="3">
        <v>34655</v>
      </c>
      <c r="P6" s="3">
        <v>42776</v>
      </c>
      <c r="Q6" s="3">
        <v>42109</v>
      </c>
      <c r="R6" s="3">
        <v>39648</v>
      </c>
      <c r="S6" s="3">
        <v>40283</v>
      </c>
      <c r="T6" s="3">
        <v>45188</v>
      </c>
      <c r="U6" s="3">
        <v>53093</v>
      </c>
      <c r="V6" s="3">
        <v>57757</v>
      </c>
      <c r="W6" s="3">
        <v>59751</v>
      </c>
      <c r="X6" s="3">
        <v>61891</v>
      </c>
      <c r="Y6" s="3">
        <v>66818</v>
      </c>
      <c r="Z6" s="3">
        <v>61135</v>
      </c>
      <c r="AA6" s="3">
        <v>77656</v>
      </c>
      <c r="AB6" s="3">
        <v>83159</v>
      </c>
      <c r="AC6" s="3">
        <v>78072</v>
      </c>
      <c r="AD6" s="3">
        <v>81009</v>
      </c>
      <c r="AE6" s="3">
        <v>81554</v>
      </c>
      <c r="AF6" s="3">
        <v>83457</v>
      </c>
      <c r="AG6" s="3">
        <v>84918</v>
      </c>
      <c r="AH6" s="3">
        <v>86386</v>
      </c>
      <c r="AI6" s="3">
        <v>87557</v>
      </c>
    </row>
    <row r="7" spans="1:35" x14ac:dyDescent="0.3">
      <c r="A7" s="22" t="s">
        <v>257</v>
      </c>
      <c r="B7" s="3">
        <v>7468</v>
      </c>
      <c r="C7" s="3">
        <v>8160</v>
      </c>
      <c r="D7" s="3">
        <v>8801</v>
      </c>
      <c r="E7" s="3">
        <v>8814</v>
      </c>
      <c r="F7" s="3">
        <v>9172</v>
      </c>
      <c r="G7" s="3">
        <v>9803</v>
      </c>
      <c r="H7" s="3">
        <v>10464</v>
      </c>
      <c r="I7" s="3">
        <v>10858</v>
      </c>
      <c r="J7" s="3">
        <v>10828</v>
      </c>
      <c r="K7" s="3">
        <v>11210</v>
      </c>
      <c r="L7" s="3">
        <v>11568</v>
      </c>
      <c r="M7" s="3">
        <v>12491</v>
      </c>
      <c r="N7" s="3">
        <v>12967</v>
      </c>
      <c r="O7" s="3">
        <v>13084</v>
      </c>
      <c r="P7" s="3">
        <v>13332</v>
      </c>
      <c r="Q7" s="3">
        <v>12878</v>
      </c>
      <c r="R7" s="3">
        <v>13152</v>
      </c>
      <c r="S7" s="3">
        <v>13114</v>
      </c>
      <c r="T7" s="3">
        <v>12902</v>
      </c>
      <c r="U7" s="3">
        <v>12835</v>
      </c>
      <c r="V7" s="3">
        <v>12612</v>
      </c>
      <c r="W7" s="3">
        <v>13006</v>
      </c>
      <c r="X7" s="3">
        <v>13506</v>
      </c>
      <c r="Y7" s="3">
        <v>13589</v>
      </c>
      <c r="Z7" s="3">
        <v>13665</v>
      </c>
      <c r="AA7" s="3">
        <v>13866</v>
      </c>
      <c r="AB7" s="3">
        <v>14684</v>
      </c>
      <c r="AC7" s="3">
        <v>15616</v>
      </c>
      <c r="AD7" s="3">
        <v>16154</v>
      </c>
      <c r="AE7" s="3">
        <v>16651</v>
      </c>
      <c r="AF7" s="3">
        <v>17097</v>
      </c>
      <c r="AG7" s="3">
        <v>17534</v>
      </c>
      <c r="AH7" s="3">
        <v>18001</v>
      </c>
      <c r="AI7" s="3">
        <v>18482</v>
      </c>
    </row>
    <row r="8" spans="1:35" x14ac:dyDescent="0.3">
      <c r="A8" s="19" t="s">
        <v>258</v>
      </c>
      <c r="B8" s="3">
        <v>3765</v>
      </c>
      <c r="C8" s="3">
        <v>4151</v>
      </c>
      <c r="D8" s="3">
        <v>4614</v>
      </c>
      <c r="E8" s="3">
        <v>4688</v>
      </c>
      <c r="F8" s="3">
        <v>4867</v>
      </c>
      <c r="G8" s="3">
        <v>5314</v>
      </c>
      <c r="H8" s="3">
        <v>5736</v>
      </c>
      <c r="I8" s="3">
        <v>5990</v>
      </c>
      <c r="J8" s="3">
        <v>6125</v>
      </c>
      <c r="K8" s="3">
        <v>6324</v>
      </c>
      <c r="L8" s="3">
        <v>6486</v>
      </c>
      <c r="M8" s="3">
        <v>6939</v>
      </c>
      <c r="N8" s="3">
        <v>7750</v>
      </c>
      <c r="O8" s="3">
        <v>7783</v>
      </c>
      <c r="P8" s="3">
        <v>8008</v>
      </c>
      <c r="Q8" s="3">
        <v>7827</v>
      </c>
      <c r="R8" s="3">
        <v>8092</v>
      </c>
      <c r="S8" s="3">
        <v>8083</v>
      </c>
      <c r="T8" s="3">
        <v>7824</v>
      </c>
      <c r="U8" s="3">
        <v>7980</v>
      </c>
      <c r="V8" s="3">
        <v>8186</v>
      </c>
      <c r="W8" s="3">
        <v>8390</v>
      </c>
      <c r="X8" s="3">
        <v>9162</v>
      </c>
      <c r="Y8" s="3">
        <v>9207</v>
      </c>
      <c r="Z8" s="3">
        <v>9305</v>
      </c>
      <c r="AA8" s="3">
        <v>9586</v>
      </c>
      <c r="AB8" s="3">
        <v>10341</v>
      </c>
      <c r="AC8" s="3">
        <v>11013</v>
      </c>
      <c r="AD8" s="3">
        <v>11387</v>
      </c>
      <c r="AE8" s="3">
        <v>11760</v>
      </c>
      <c r="AF8" s="3">
        <v>12086</v>
      </c>
      <c r="AG8" s="3">
        <v>12419</v>
      </c>
      <c r="AH8" s="3">
        <v>12772</v>
      </c>
      <c r="AI8" s="3">
        <v>13136</v>
      </c>
    </row>
    <row r="9" spans="1:35" x14ac:dyDescent="0.3">
      <c r="A9" s="19" t="s">
        <v>259</v>
      </c>
      <c r="B9" s="3">
        <v>1778</v>
      </c>
      <c r="C9" s="3">
        <v>2026</v>
      </c>
      <c r="D9" s="3">
        <v>2146</v>
      </c>
      <c r="E9" s="3">
        <v>1886</v>
      </c>
      <c r="F9" s="3">
        <v>1969</v>
      </c>
      <c r="G9" s="3">
        <v>1943</v>
      </c>
      <c r="H9" s="3">
        <v>2043</v>
      </c>
      <c r="I9" s="3">
        <v>2175</v>
      </c>
      <c r="J9" s="3">
        <v>2138</v>
      </c>
      <c r="K9" s="3">
        <v>2303</v>
      </c>
      <c r="L9" s="3">
        <v>2332</v>
      </c>
      <c r="M9" s="3">
        <v>2251</v>
      </c>
      <c r="N9" s="3">
        <v>2004</v>
      </c>
      <c r="O9" s="3">
        <v>1983</v>
      </c>
      <c r="P9" s="3">
        <v>2133</v>
      </c>
      <c r="Q9" s="3">
        <v>2134</v>
      </c>
      <c r="R9" s="3">
        <v>2214</v>
      </c>
      <c r="S9" s="3">
        <v>2153</v>
      </c>
      <c r="T9" s="3">
        <v>2216</v>
      </c>
      <c r="U9" s="3">
        <v>2177</v>
      </c>
      <c r="V9" s="3">
        <v>2179</v>
      </c>
      <c r="W9" s="3">
        <v>2132</v>
      </c>
      <c r="X9" s="3">
        <v>2073</v>
      </c>
      <c r="Y9" s="3">
        <v>2013</v>
      </c>
      <c r="Z9" s="3">
        <v>1891</v>
      </c>
      <c r="AA9" s="3">
        <v>1795</v>
      </c>
      <c r="AB9" s="3">
        <v>1994</v>
      </c>
      <c r="AC9" s="3">
        <v>2118</v>
      </c>
      <c r="AD9" s="3">
        <v>2231</v>
      </c>
      <c r="AE9" s="3">
        <v>2302</v>
      </c>
      <c r="AF9" s="3">
        <v>2376</v>
      </c>
      <c r="AG9" s="3">
        <v>2452</v>
      </c>
      <c r="AH9" s="3">
        <v>2535</v>
      </c>
      <c r="AI9" s="3">
        <v>2620</v>
      </c>
    </row>
    <row r="10" spans="1:35" x14ac:dyDescent="0.3">
      <c r="A10" s="19" t="s">
        <v>260</v>
      </c>
      <c r="B10" s="3">
        <v>1925</v>
      </c>
      <c r="C10" s="3">
        <v>1983</v>
      </c>
      <c r="D10" s="3">
        <v>2040</v>
      </c>
      <c r="E10" s="3">
        <v>2241</v>
      </c>
      <c r="F10" s="3">
        <v>2336</v>
      </c>
      <c r="G10" s="3">
        <v>2546</v>
      </c>
      <c r="H10" s="3">
        <v>2685</v>
      </c>
      <c r="I10" s="3">
        <v>2692</v>
      </c>
      <c r="J10" s="3">
        <v>2564</v>
      </c>
      <c r="K10" s="3">
        <v>2583</v>
      </c>
      <c r="L10" s="3">
        <v>2751</v>
      </c>
      <c r="M10" s="3">
        <v>3300</v>
      </c>
      <c r="N10" s="3">
        <v>3214</v>
      </c>
      <c r="O10" s="3">
        <v>3318</v>
      </c>
      <c r="P10" s="3">
        <v>3192</v>
      </c>
      <c r="Q10" s="3">
        <v>2916</v>
      </c>
      <c r="R10" s="3">
        <v>2846</v>
      </c>
      <c r="S10" s="3">
        <v>2879</v>
      </c>
      <c r="T10" s="3">
        <v>2861</v>
      </c>
      <c r="U10" s="3">
        <v>2678</v>
      </c>
      <c r="V10" s="3">
        <v>2247</v>
      </c>
      <c r="W10" s="3">
        <v>2484</v>
      </c>
      <c r="X10" s="3">
        <v>2271</v>
      </c>
      <c r="Y10" s="3">
        <v>2368</v>
      </c>
      <c r="Z10" s="3">
        <v>2469</v>
      </c>
      <c r="AA10" s="3">
        <v>2486</v>
      </c>
      <c r="AB10" s="3">
        <v>2348</v>
      </c>
      <c r="AC10" s="3">
        <v>2485</v>
      </c>
      <c r="AD10" s="3">
        <v>2536</v>
      </c>
      <c r="AE10" s="3">
        <v>2589</v>
      </c>
      <c r="AF10" s="3">
        <v>2636</v>
      </c>
      <c r="AG10" s="3">
        <v>2663</v>
      </c>
      <c r="AH10" s="3">
        <v>2694</v>
      </c>
      <c r="AI10" s="3">
        <v>2726</v>
      </c>
    </row>
    <row r="11" spans="1:35" x14ac:dyDescent="0.3">
      <c r="A11" s="22" t="s">
        <v>261</v>
      </c>
      <c r="B11" s="3">
        <v>-8386</v>
      </c>
      <c r="C11" s="3">
        <v>-8248</v>
      </c>
      <c r="D11" s="3">
        <v>-9764</v>
      </c>
      <c r="E11" s="3">
        <v>-9100</v>
      </c>
      <c r="F11" s="3">
        <v>-11010</v>
      </c>
      <c r="G11" s="3">
        <v>-14477</v>
      </c>
      <c r="H11" s="3">
        <v>-13673</v>
      </c>
      <c r="I11" s="3">
        <v>-12698</v>
      </c>
      <c r="J11" s="3">
        <v>-14680</v>
      </c>
      <c r="K11" s="3">
        <v>-16547</v>
      </c>
      <c r="L11" s="3">
        <v>-17325</v>
      </c>
      <c r="M11" s="3">
        <v>-19034</v>
      </c>
      <c r="N11" s="3">
        <v>-18985</v>
      </c>
      <c r="O11" s="3">
        <v>-17070</v>
      </c>
      <c r="P11" s="3">
        <v>-19293</v>
      </c>
      <c r="Q11" s="3">
        <v>-24172</v>
      </c>
      <c r="R11" s="3">
        <v>-15268</v>
      </c>
      <c r="S11" s="3">
        <v>-15251</v>
      </c>
      <c r="T11" s="3">
        <v>-15087</v>
      </c>
      <c r="U11" s="3">
        <v>-17507</v>
      </c>
      <c r="V11" s="3">
        <v>-19233</v>
      </c>
      <c r="W11" s="3">
        <v>-22174</v>
      </c>
      <c r="X11" s="3">
        <v>-23495</v>
      </c>
      <c r="Y11" s="3">
        <v>-23367</v>
      </c>
      <c r="Z11" s="3">
        <v>-20968</v>
      </c>
      <c r="AA11" s="3">
        <v>-24408</v>
      </c>
      <c r="AB11" s="3">
        <v>-25746</v>
      </c>
      <c r="AC11" s="3">
        <v>-25641</v>
      </c>
      <c r="AD11" s="3">
        <v>-26235</v>
      </c>
      <c r="AE11" s="3">
        <v>-26196</v>
      </c>
      <c r="AF11" s="3">
        <v>-25982</v>
      </c>
      <c r="AG11" s="3">
        <v>-25732</v>
      </c>
      <c r="AH11" s="3">
        <v>-25695</v>
      </c>
      <c r="AI11" s="3">
        <v>-25102</v>
      </c>
    </row>
    <row r="12" spans="1:35" x14ac:dyDescent="0.3">
      <c r="A12" s="22" t="s">
        <v>262</v>
      </c>
      <c r="B12" s="3">
        <v>437</v>
      </c>
      <c r="C12" s="3">
        <v>464</v>
      </c>
      <c r="D12" s="3">
        <v>373</v>
      </c>
      <c r="E12" s="3">
        <v>450</v>
      </c>
      <c r="F12" s="3">
        <v>646</v>
      </c>
      <c r="G12" s="3">
        <v>576</v>
      </c>
      <c r="H12" s="3">
        <v>704</v>
      </c>
      <c r="I12" s="3">
        <v>918</v>
      </c>
      <c r="J12" s="3">
        <v>474</v>
      </c>
      <c r="K12" s="3">
        <v>291</v>
      </c>
      <c r="L12" s="3">
        <v>314</v>
      </c>
      <c r="M12" s="3">
        <v>165</v>
      </c>
      <c r="N12" s="3">
        <v>-763</v>
      </c>
      <c r="O12" s="3">
        <v>-530</v>
      </c>
      <c r="P12" s="3">
        <v>-133</v>
      </c>
      <c r="Q12" s="3">
        <v>22</v>
      </c>
      <c r="R12" s="3">
        <v>-1250</v>
      </c>
      <c r="S12" s="3">
        <v>-1079</v>
      </c>
      <c r="T12" s="3">
        <v>-1458</v>
      </c>
      <c r="U12" s="3">
        <v>-909</v>
      </c>
      <c r="V12" s="3">
        <v>-1057</v>
      </c>
      <c r="W12" s="3">
        <v>-1164</v>
      </c>
      <c r="X12" s="3">
        <v>-1446</v>
      </c>
      <c r="Y12" s="3">
        <v>-2123</v>
      </c>
      <c r="Z12" s="3">
        <v>1203</v>
      </c>
      <c r="AA12" s="3">
        <v>676</v>
      </c>
      <c r="AB12" s="3">
        <v>976</v>
      </c>
      <c r="AC12" s="3">
        <v>-640</v>
      </c>
      <c r="AD12" s="3">
        <v>-458</v>
      </c>
      <c r="AE12" s="3">
        <v>-470</v>
      </c>
      <c r="AF12" s="3">
        <v>-482</v>
      </c>
      <c r="AG12" s="3">
        <v>-493</v>
      </c>
      <c r="AH12" s="3">
        <v>-504</v>
      </c>
      <c r="AI12" s="3">
        <v>-515</v>
      </c>
    </row>
    <row r="13" spans="1:35" x14ac:dyDescent="0.3">
      <c r="A13" s="21" t="s">
        <v>263</v>
      </c>
      <c r="B13" s="3">
        <v>13818</v>
      </c>
      <c r="C13" s="3">
        <v>15115</v>
      </c>
      <c r="D13" s="3">
        <v>17267</v>
      </c>
      <c r="E13" s="3">
        <v>17205</v>
      </c>
      <c r="F13" s="3">
        <v>17880</v>
      </c>
      <c r="G13" s="3">
        <v>18586</v>
      </c>
      <c r="H13" s="3">
        <v>19306</v>
      </c>
      <c r="I13" s="3">
        <v>19462</v>
      </c>
      <c r="J13" s="3">
        <v>20595</v>
      </c>
      <c r="K13" s="3">
        <v>21794</v>
      </c>
      <c r="L13" s="3">
        <v>23763</v>
      </c>
      <c r="M13" s="3">
        <v>24321</v>
      </c>
      <c r="N13" s="3">
        <v>24591</v>
      </c>
      <c r="O13" s="3">
        <v>21360</v>
      </c>
      <c r="P13" s="3">
        <v>22856</v>
      </c>
      <c r="Q13" s="3">
        <v>23712</v>
      </c>
      <c r="R13" s="3">
        <v>24998</v>
      </c>
      <c r="S13" s="3">
        <v>25631</v>
      </c>
      <c r="T13" s="3">
        <v>25691</v>
      </c>
      <c r="U13" s="3">
        <v>26767</v>
      </c>
      <c r="V13" s="3">
        <v>27764</v>
      </c>
      <c r="W13" s="3">
        <v>31367</v>
      </c>
      <c r="X13" s="3">
        <v>33528</v>
      </c>
      <c r="Y13" s="3">
        <v>31700</v>
      </c>
      <c r="Z13" s="3">
        <v>28923</v>
      </c>
      <c r="AA13" s="3">
        <v>33626</v>
      </c>
      <c r="AB13" s="3">
        <v>37342</v>
      </c>
      <c r="AC13" s="3">
        <v>39579</v>
      </c>
      <c r="AD13" s="3">
        <v>42936</v>
      </c>
      <c r="AE13" s="3">
        <v>42306</v>
      </c>
      <c r="AF13" s="3">
        <v>43246</v>
      </c>
      <c r="AG13" s="3">
        <v>44020</v>
      </c>
      <c r="AH13" s="3">
        <v>44855</v>
      </c>
      <c r="AI13" s="3">
        <v>45535</v>
      </c>
    </row>
    <row r="14" spans="1:35" x14ac:dyDescent="0.3">
      <c r="A14" s="22" t="s">
        <v>264</v>
      </c>
      <c r="B14" s="3">
        <v>5744</v>
      </c>
      <c r="C14" s="3">
        <v>6459</v>
      </c>
      <c r="D14" s="3">
        <v>7963</v>
      </c>
      <c r="E14" s="3">
        <v>7884</v>
      </c>
      <c r="F14" s="3">
        <v>8248</v>
      </c>
      <c r="G14" s="3">
        <v>8306</v>
      </c>
      <c r="H14" s="3">
        <v>8345</v>
      </c>
      <c r="I14" s="3">
        <v>8108</v>
      </c>
      <c r="J14" s="3">
        <v>9217</v>
      </c>
      <c r="K14" s="3">
        <v>10040</v>
      </c>
      <c r="L14" s="3">
        <v>11686</v>
      </c>
      <c r="M14" s="3">
        <v>11981</v>
      </c>
      <c r="N14" s="3">
        <v>11870</v>
      </c>
      <c r="O14" s="3">
        <v>8376</v>
      </c>
      <c r="P14" s="3">
        <v>9543</v>
      </c>
      <c r="Q14" s="3">
        <v>10957</v>
      </c>
      <c r="R14" s="3">
        <v>11942</v>
      </c>
      <c r="S14" s="3">
        <v>12501</v>
      </c>
      <c r="T14" s="3">
        <v>12894</v>
      </c>
      <c r="U14" s="3">
        <v>13961</v>
      </c>
      <c r="V14" s="3">
        <v>15082</v>
      </c>
      <c r="W14" s="3">
        <v>18390</v>
      </c>
      <c r="X14" s="3">
        <v>20086</v>
      </c>
      <c r="Y14" s="3">
        <v>18033</v>
      </c>
      <c r="Z14" s="3">
        <v>15299</v>
      </c>
      <c r="AA14" s="3">
        <v>19640</v>
      </c>
      <c r="AB14" s="3">
        <v>22382</v>
      </c>
      <c r="AC14" s="3">
        <v>23766</v>
      </c>
      <c r="AD14" s="3">
        <v>26574</v>
      </c>
      <c r="AE14" s="3">
        <v>25416</v>
      </c>
      <c r="AF14" s="3">
        <v>25884</v>
      </c>
      <c r="AG14" s="3">
        <v>26196</v>
      </c>
      <c r="AH14" s="3">
        <v>26538</v>
      </c>
      <c r="AI14" s="3">
        <v>26711</v>
      </c>
    </row>
    <row r="15" spans="1:35" x14ac:dyDescent="0.3">
      <c r="A15" s="22" t="s">
        <v>265</v>
      </c>
      <c r="B15" s="3">
        <v>6745</v>
      </c>
      <c r="C15" s="3">
        <v>7162</v>
      </c>
      <c r="D15" s="3">
        <v>7649</v>
      </c>
      <c r="E15" s="3">
        <v>7900</v>
      </c>
      <c r="F15" s="3">
        <v>8170</v>
      </c>
      <c r="G15" s="3">
        <v>8782</v>
      </c>
      <c r="H15" s="3">
        <v>9363</v>
      </c>
      <c r="I15" s="3">
        <v>9601</v>
      </c>
      <c r="J15" s="3">
        <v>9653</v>
      </c>
      <c r="K15" s="3">
        <v>9772</v>
      </c>
      <c r="L15" s="3">
        <v>10110</v>
      </c>
      <c r="M15" s="3">
        <v>10179</v>
      </c>
      <c r="N15" s="3">
        <v>10389</v>
      </c>
      <c r="O15" s="3">
        <v>10786</v>
      </c>
      <c r="P15" s="3">
        <v>10054</v>
      </c>
      <c r="Q15" s="3">
        <v>10028</v>
      </c>
      <c r="R15" s="3">
        <v>9839</v>
      </c>
      <c r="S15" s="3">
        <v>9774</v>
      </c>
      <c r="T15" s="3">
        <v>9548</v>
      </c>
      <c r="U15" s="3">
        <v>9643</v>
      </c>
      <c r="V15" s="3">
        <v>9405</v>
      </c>
      <c r="W15" s="3">
        <v>10008</v>
      </c>
      <c r="X15" s="3">
        <v>10198</v>
      </c>
      <c r="Y15" s="3">
        <v>10248</v>
      </c>
      <c r="Z15" s="3">
        <v>10627</v>
      </c>
      <c r="AA15" s="3">
        <v>11445</v>
      </c>
      <c r="AB15" s="3">
        <v>12178</v>
      </c>
      <c r="AC15" s="3">
        <v>12925</v>
      </c>
      <c r="AD15" s="3">
        <v>13533</v>
      </c>
      <c r="AE15" s="3">
        <v>13938</v>
      </c>
      <c r="AF15" s="3">
        <v>14346</v>
      </c>
      <c r="AG15" s="3">
        <v>14752</v>
      </c>
      <c r="AH15" s="3">
        <v>15188</v>
      </c>
      <c r="AI15" s="3">
        <v>15641</v>
      </c>
    </row>
    <row r="16" spans="1:35" x14ac:dyDescent="0.3">
      <c r="A16" s="19" t="s">
        <v>266</v>
      </c>
      <c r="B16" s="3">
        <v>4021</v>
      </c>
      <c r="C16" s="3">
        <v>4557</v>
      </c>
      <c r="D16" s="3">
        <v>4960</v>
      </c>
      <c r="E16" s="3">
        <v>5030</v>
      </c>
      <c r="F16" s="3">
        <v>5221</v>
      </c>
      <c r="G16" s="3">
        <v>5619</v>
      </c>
      <c r="H16" s="3">
        <v>6051</v>
      </c>
      <c r="I16" s="3">
        <v>6290</v>
      </c>
      <c r="J16" s="3">
        <v>6483</v>
      </c>
      <c r="K16" s="3">
        <v>6558</v>
      </c>
      <c r="L16" s="3">
        <v>6711</v>
      </c>
      <c r="M16" s="3">
        <v>6879</v>
      </c>
      <c r="N16" s="3">
        <v>7175</v>
      </c>
      <c r="O16" s="3">
        <v>7469</v>
      </c>
      <c r="P16" s="3">
        <v>6862</v>
      </c>
      <c r="Q16" s="3">
        <v>7112</v>
      </c>
      <c r="R16" s="3">
        <v>6993</v>
      </c>
      <c r="S16" s="3">
        <v>6895</v>
      </c>
      <c r="T16" s="3">
        <v>6687</v>
      </c>
      <c r="U16" s="3">
        <v>6965</v>
      </c>
      <c r="V16" s="3">
        <v>7158</v>
      </c>
      <c r="W16" s="3">
        <v>7524</v>
      </c>
      <c r="X16" s="3">
        <v>7927</v>
      </c>
      <c r="Y16" s="3">
        <v>7880</v>
      </c>
      <c r="Z16" s="3">
        <v>8158</v>
      </c>
      <c r="AA16" s="3">
        <v>8960</v>
      </c>
      <c r="AB16" s="3">
        <v>9830</v>
      </c>
      <c r="AC16" s="3">
        <v>10440</v>
      </c>
      <c r="AD16" s="3">
        <v>10998</v>
      </c>
      <c r="AE16" s="3">
        <v>11349</v>
      </c>
      <c r="AF16" s="3">
        <v>11710</v>
      </c>
      <c r="AG16" s="3">
        <v>12089</v>
      </c>
      <c r="AH16" s="3">
        <v>12494</v>
      </c>
      <c r="AI16" s="3">
        <v>12915</v>
      </c>
    </row>
    <row r="17" spans="1:35" x14ac:dyDescent="0.3">
      <c r="A17" s="19" t="s">
        <v>267</v>
      </c>
      <c r="B17" s="3">
        <v>2724</v>
      </c>
      <c r="C17" s="3">
        <v>2605</v>
      </c>
      <c r="D17" s="3">
        <v>2690</v>
      </c>
      <c r="E17" s="3">
        <v>2870</v>
      </c>
      <c r="F17" s="3">
        <v>2949</v>
      </c>
      <c r="G17" s="3">
        <v>3163</v>
      </c>
      <c r="H17" s="3">
        <v>3312</v>
      </c>
      <c r="I17" s="3">
        <v>3311</v>
      </c>
      <c r="J17" s="3">
        <v>3171</v>
      </c>
      <c r="K17" s="3">
        <v>3214</v>
      </c>
      <c r="L17" s="3">
        <v>3399</v>
      </c>
      <c r="M17" s="3">
        <v>3300</v>
      </c>
      <c r="N17" s="3">
        <v>3214</v>
      </c>
      <c r="O17" s="3">
        <v>3318</v>
      </c>
      <c r="P17" s="3">
        <v>3192</v>
      </c>
      <c r="Q17" s="3">
        <v>2916</v>
      </c>
      <c r="R17" s="3">
        <v>2846</v>
      </c>
      <c r="S17" s="3">
        <v>2879</v>
      </c>
      <c r="T17" s="3">
        <v>2861</v>
      </c>
      <c r="U17" s="3">
        <v>2678</v>
      </c>
      <c r="V17" s="3">
        <v>2247</v>
      </c>
      <c r="W17" s="3">
        <v>2484</v>
      </c>
      <c r="X17" s="3">
        <v>2271</v>
      </c>
      <c r="Y17" s="3">
        <v>2368</v>
      </c>
      <c r="Z17" s="3">
        <v>2469</v>
      </c>
      <c r="AA17" s="3">
        <v>2486</v>
      </c>
      <c r="AB17" s="3">
        <v>2348</v>
      </c>
      <c r="AC17" s="3">
        <v>2485</v>
      </c>
      <c r="AD17" s="3">
        <v>2536</v>
      </c>
      <c r="AE17" s="3">
        <v>2589</v>
      </c>
      <c r="AF17" s="3">
        <v>2636</v>
      </c>
      <c r="AG17" s="3">
        <v>2663</v>
      </c>
      <c r="AH17" s="3">
        <v>2694</v>
      </c>
      <c r="AI17" s="3">
        <v>2726</v>
      </c>
    </row>
    <row r="18" spans="1:35" x14ac:dyDescent="0.3">
      <c r="A18" s="22" t="s">
        <v>268</v>
      </c>
      <c r="B18" s="3">
        <v>1329</v>
      </c>
      <c r="C18" s="3">
        <v>1495</v>
      </c>
      <c r="D18" s="3">
        <v>1655</v>
      </c>
      <c r="E18" s="3">
        <v>1421</v>
      </c>
      <c r="F18" s="3">
        <v>1463</v>
      </c>
      <c r="G18" s="3">
        <v>1497</v>
      </c>
      <c r="H18" s="3">
        <v>1598</v>
      </c>
      <c r="I18" s="3">
        <v>1753</v>
      </c>
      <c r="J18" s="3">
        <v>1724</v>
      </c>
      <c r="K18" s="3">
        <v>1982</v>
      </c>
      <c r="L18" s="3">
        <v>1968</v>
      </c>
      <c r="M18" s="3">
        <v>2161</v>
      </c>
      <c r="N18" s="3">
        <v>2332</v>
      </c>
      <c r="O18" s="3">
        <v>2198</v>
      </c>
      <c r="P18" s="3">
        <v>3259</v>
      </c>
      <c r="Q18" s="3">
        <v>2727</v>
      </c>
      <c r="R18" s="3">
        <v>3216</v>
      </c>
      <c r="S18" s="3">
        <v>3357</v>
      </c>
      <c r="T18" s="3">
        <v>3250</v>
      </c>
      <c r="U18" s="3">
        <v>3163</v>
      </c>
      <c r="V18" s="3">
        <v>3277</v>
      </c>
      <c r="W18" s="3">
        <v>2969</v>
      </c>
      <c r="X18" s="3">
        <v>3244</v>
      </c>
      <c r="Y18" s="3">
        <v>3418</v>
      </c>
      <c r="Z18" s="3">
        <v>2998</v>
      </c>
      <c r="AA18" s="3">
        <v>2541</v>
      </c>
      <c r="AB18" s="3">
        <v>2782</v>
      </c>
      <c r="AC18" s="3">
        <v>2888</v>
      </c>
      <c r="AD18" s="3">
        <v>2829</v>
      </c>
      <c r="AE18" s="3">
        <v>2953</v>
      </c>
      <c r="AF18" s="3">
        <v>3016</v>
      </c>
      <c r="AG18" s="3">
        <v>3073</v>
      </c>
      <c r="AH18" s="3">
        <v>3128</v>
      </c>
      <c r="AI18" s="3">
        <v>3182</v>
      </c>
    </row>
    <row r="19" spans="1:35" x14ac:dyDescent="0.3">
      <c r="A19" s="21" t="s">
        <v>269</v>
      </c>
      <c r="B19" s="3">
        <v>9383</v>
      </c>
      <c r="C19" s="3">
        <v>9935</v>
      </c>
      <c r="D19" s="3">
        <v>7814</v>
      </c>
      <c r="E19" s="3">
        <v>7779</v>
      </c>
      <c r="F19" s="3">
        <v>9157</v>
      </c>
      <c r="G19" s="3">
        <v>3710</v>
      </c>
      <c r="H19" s="3">
        <v>5802</v>
      </c>
      <c r="I19" s="3">
        <v>9061</v>
      </c>
      <c r="J19" s="3">
        <v>12350</v>
      </c>
      <c r="K19" s="3">
        <v>12698</v>
      </c>
      <c r="L19" s="3">
        <v>11733</v>
      </c>
      <c r="M19" s="3">
        <v>14340</v>
      </c>
      <c r="N19" s="3">
        <v>8325</v>
      </c>
      <c r="O19" s="3">
        <v>8779</v>
      </c>
      <c r="P19" s="3">
        <v>13827</v>
      </c>
      <c r="Q19" s="3">
        <v>7125</v>
      </c>
      <c r="R19" s="3">
        <v>11285</v>
      </c>
      <c r="S19" s="3">
        <v>11438</v>
      </c>
      <c r="T19" s="3">
        <v>15853</v>
      </c>
      <c r="U19" s="3">
        <v>20745</v>
      </c>
      <c r="V19" s="3">
        <v>22315</v>
      </c>
      <c r="W19" s="3">
        <v>18053</v>
      </c>
      <c r="X19" s="3">
        <v>16928</v>
      </c>
      <c r="Y19" s="3">
        <v>23218</v>
      </c>
      <c r="Z19" s="3">
        <v>26111</v>
      </c>
      <c r="AA19" s="3">
        <v>34163</v>
      </c>
      <c r="AB19" s="3">
        <v>35730</v>
      </c>
      <c r="AC19" s="3">
        <v>27827</v>
      </c>
      <c r="AD19" s="3">
        <v>27535</v>
      </c>
      <c r="AE19" s="3">
        <v>29232</v>
      </c>
      <c r="AF19" s="3">
        <v>30844</v>
      </c>
      <c r="AG19" s="3">
        <v>32207</v>
      </c>
      <c r="AH19" s="3">
        <v>33333</v>
      </c>
      <c r="AI19" s="3">
        <v>34887</v>
      </c>
    </row>
    <row r="20" spans="1:35" x14ac:dyDescent="0.3">
      <c r="A20" s="12" t="s">
        <v>270</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
      <c r="A21" s="21" t="s">
        <v>255</v>
      </c>
      <c r="B21" s="3">
        <v>2420</v>
      </c>
      <c r="C21" s="3">
        <v>3184</v>
      </c>
      <c r="D21" s="3">
        <v>2983</v>
      </c>
      <c r="E21" s="3">
        <v>2768</v>
      </c>
      <c r="F21" s="3">
        <v>2942</v>
      </c>
      <c r="G21" s="3">
        <v>2349</v>
      </c>
      <c r="H21" s="3">
        <v>2322</v>
      </c>
      <c r="I21" s="3">
        <v>3932</v>
      </c>
      <c r="J21" s="3">
        <v>2832</v>
      </c>
      <c r="K21" s="3">
        <v>10945</v>
      </c>
      <c r="L21" s="3">
        <v>3702</v>
      </c>
      <c r="M21" s="3">
        <v>3972</v>
      </c>
      <c r="N21" s="3">
        <v>4145</v>
      </c>
      <c r="O21" s="3">
        <v>4105</v>
      </c>
      <c r="P21" s="3">
        <v>4383</v>
      </c>
      <c r="Q21" s="3">
        <v>6195</v>
      </c>
      <c r="R21" s="3">
        <v>10741</v>
      </c>
      <c r="S21" s="3">
        <v>6248</v>
      </c>
      <c r="T21" s="3">
        <v>5277</v>
      </c>
      <c r="U21" s="3">
        <v>3654</v>
      </c>
      <c r="V21" s="3">
        <v>2925</v>
      </c>
      <c r="W21" s="3">
        <v>2805</v>
      </c>
      <c r="X21" s="3">
        <v>2866</v>
      </c>
      <c r="Y21" s="3">
        <v>2852</v>
      </c>
      <c r="Z21" s="3">
        <v>2822</v>
      </c>
      <c r="AA21" s="3">
        <v>4775</v>
      </c>
      <c r="AB21" s="3">
        <v>4039</v>
      </c>
      <c r="AC21" s="3">
        <v>4800</v>
      </c>
      <c r="AD21" s="3">
        <v>5245</v>
      </c>
      <c r="AE21" s="3">
        <v>5173</v>
      </c>
      <c r="AF21" s="3">
        <v>4867</v>
      </c>
      <c r="AG21" s="3">
        <v>4292</v>
      </c>
      <c r="AH21" s="3">
        <v>4267</v>
      </c>
      <c r="AI21" s="3">
        <v>4226</v>
      </c>
    </row>
    <row r="22" spans="1:35" x14ac:dyDescent="0.3">
      <c r="A22" s="21" t="s">
        <v>263</v>
      </c>
      <c r="B22" s="3">
        <v>8159</v>
      </c>
      <c r="C22" s="3">
        <v>8607</v>
      </c>
      <c r="D22" s="3">
        <v>9727</v>
      </c>
      <c r="E22" s="3">
        <v>9631</v>
      </c>
      <c r="F22" s="3">
        <v>13206</v>
      </c>
      <c r="G22" s="3">
        <v>10956</v>
      </c>
      <c r="H22" s="3">
        <v>7484</v>
      </c>
      <c r="I22" s="3">
        <v>6115</v>
      </c>
      <c r="J22" s="3">
        <v>12229</v>
      </c>
      <c r="K22" s="3">
        <v>13529</v>
      </c>
      <c r="L22" s="3">
        <v>13694</v>
      </c>
      <c r="M22" s="3">
        <v>16299</v>
      </c>
      <c r="N22" s="3">
        <v>18587</v>
      </c>
      <c r="O22" s="3">
        <v>2805</v>
      </c>
      <c r="P22" s="3">
        <v>7581</v>
      </c>
      <c r="Q22" s="3">
        <v>13248</v>
      </c>
      <c r="R22" s="3">
        <v>9871</v>
      </c>
      <c r="S22" s="3">
        <v>7292</v>
      </c>
      <c r="T22" s="3">
        <v>10606</v>
      </c>
      <c r="U22" s="3">
        <v>13769</v>
      </c>
      <c r="V22" s="3">
        <v>17326</v>
      </c>
      <c r="W22" s="3">
        <v>19353</v>
      </c>
      <c r="X22" s="3">
        <v>23051</v>
      </c>
      <c r="Y22" s="3">
        <v>20451</v>
      </c>
      <c r="Z22" s="3">
        <v>11205</v>
      </c>
      <c r="AA22" s="3">
        <v>26037</v>
      </c>
      <c r="AB22" s="3">
        <v>33279</v>
      </c>
      <c r="AC22" s="3">
        <v>24589</v>
      </c>
      <c r="AD22" s="3">
        <v>20494</v>
      </c>
      <c r="AE22" s="3">
        <v>21820</v>
      </c>
      <c r="AF22" s="3">
        <v>22515</v>
      </c>
      <c r="AG22" s="3">
        <v>22842</v>
      </c>
      <c r="AH22" s="3">
        <v>23237</v>
      </c>
      <c r="AI22" s="3">
        <v>23655</v>
      </c>
    </row>
    <row r="23" spans="1:35" x14ac:dyDescent="0.3">
      <c r="A23" s="22" t="s">
        <v>271</v>
      </c>
      <c r="B23" s="3">
        <v>27816</v>
      </c>
      <c r="C23" s="3">
        <v>29745</v>
      </c>
      <c r="D23" s="3">
        <v>32022</v>
      </c>
      <c r="E23" s="3">
        <v>33393</v>
      </c>
      <c r="F23" s="3">
        <v>36858</v>
      </c>
      <c r="G23" s="3">
        <v>39409</v>
      </c>
      <c r="H23" s="3">
        <v>36952</v>
      </c>
      <c r="I23" s="3">
        <v>37235</v>
      </c>
      <c r="J23" s="3">
        <v>41771</v>
      </c>
      <c r="K23" s="3">
        <v>43675</v>
      </c>
      <c r="L23" s="3">
        <v>45872</v>
      </c>
      <c r="M23" s="3">
        <v>50760</v>
      </c>
      <c r="N23" s="3">
        <v>54209</v>
      </c>
      <c r="O23" s="3">
        <v>49914</v>
      </c>
      <c r="P23" s="3">
        <v>50419</v>
      </c>
      <c r="Q23" s="3">
        <v>55986</v>
      </c>
      <c r="R23" s="3">
        <v>57075</v>
      </c>
      <c r="S23" s="3">
        <v>56474</v>
      </c>
      <c r="T23" s="3">
        <v>58818</v>
      </c>
      <c r="U23" s="3">
        <v>62554</v>
      </c>
      <c r="V23" s="3">
        <v>66289</v>
      </c>
      <c r="W23" s="3">
        <v>68676</v>
      </c>
      <c r="X23" s="3">
        <v>71411</v>
      </c>
      <c r="Y23" s="3">
        <v>76346</v>
      </c>
      <c r="Z23" s="3">
        <v>72200</v>
      </c>
      <c r="AA23" s="3">
        <v>78560</v>
      </c>
      <c r="AB23" s="3">
        <v>86710</v>
      </c>
      <c r="AC23" s="3">
        <v>96776</v>
      </c>
      <c r="AD23" s="3">
        <v>101983</v>
      </c>
      <c r="AE23" s="3">
        <v>107859</v>
      </c>
      <c r="AF23" s="3">
        <v>112038</v>
      </c>
      <c r="AG23" s="3">
        <v>116051</v>
      </c>
      <c r="AH23" s="3">
        <v>120265</v>
      </c>
      <c r="AI23" s="3">
        <v>124601</v>
      </c>
    </row>
    <row r="24" spans="1:35" x14ac:dyDescent="0.3">
      <c r="A24" s="22" t="s">
        <v>272</v>
      </c>
      <c r="B24" s="3">
        <v>21561</v>
      </c>
      <c r="C24" s="3">
        <v>22860</v>
      </c>
      <c r="D24" s="3">
        <v>24171</v>
      </c>
      <c r="E24" s="3">
        <v>25940</v>
      </c>
      <c r="F24" s="3">
        <v>27659</v>
      </c>
      <c r="G24" s="3">
        <v>29230</v>
      </c>
      <c r="H24" s="3">
        <v>30385</v>
      </c>
      <c r="I24" s="3">
        <v>32323</v>
      </c>
      <c r="J24" s="3">
        <v>33793</v>
      </c>
      <c r="K24" s="3">
        <v>35511</v>
      </c>
      <c r="L24" s="3">
        <v>38022</v>
      </c>
      <c r="M24" s="3">
        <v>40373</v>
      </c>
      <c r="N24" s="3">
        <v>43129</v>
      </c>
      <c r="O24" s="3">
        <v>44615</v>
      </c>
      <c r="P24" s="3">
        <v>46284</v>
      </c>
      <c r="Q24" s="3">
        <v>48208</v>
      </c>
      <c r="R24" s="3">
        <v>49870</v>
      </c>
      <c r="S24" s="3">
        <v>50455</v>
      </c>
      <c r="T24" s="3">
        <v>50577</v>
      </c>
      <c r="U24" s="3">
        <v>51574</v>
      </c>
      <c r="V24" s="3">
        <v>52752</v>
      </c>
      <c r="W24" s="3">
        <v>54329</v>
      </c>
      <c r="X24" s="3">
        <v>56402</v>
      </c>
      <c r="Y24" s="3">
        <v>58780</v>
      </c>
      <c r="Z24" s="3">
        <v>60715</v>
      </c>
      <c r="AA24" s="3">
        <v>64178</v>
      </c>
      <c r="AB24" s="3">
        <v>71517</v>
      </c>
      <c r="AC24" s="3">
        <v>75698</v>
      </c>
      <c r="AD24" s="3">
        <v>79738</v>
      </c>
      <c r="AE24" s="3">
        <v>83748</v>
      </c>
      <c r="AF24" s="3">
        <v>88012</v>
      </c>
      <c r="AG24" s="3">
        <v>92260</v>
      </c>
      <c r="AH24" s="3">
        <v>96513</v>
      </c>
      <c r="AI24" s="3">
        <v>100817</v>
      </c>
    </row>
    <row r="25" spans="1:35" x14ac:dyDescent="0.3">
      <c r="A25" s="22" t="s">
        <v>273</v>
      </c>
      <c r="B25" s="3">
        <v>191</v>
      </c>
      <c r="C25" s="3">
        <v>255</v>
      </c>
      <c r="D25" s="3">
        <v>217</v>
      </c>
      <c r="E25" s="3">
        <v>158</v>
      </c>
      <c r="F25" s="3">
        <v>275</v>
      </c>
      <c r="G25" s="3">
        <v>154</v>
      </c>
      <c r="H25" s="3">
        <v>465</v>
      </c>
      <c r="I25" s="3">
        <v>257</v>
      </c>
      <c r="J25" s="3">
        <v>355</v>
      </c>
      <c r="K25" s="3">
        <v>303</v>
      </c>
      <c r="L25" s="3">
        <v>735</v>
      </c>
      <c r="M25" s="3">
        <v>1290</v>
      </c>
      <c r="N25" s="3">
        <v>1508</v>
      </c>
      <c r="O25" s="3">
        <v>516</v>
      </c>
      <c r="P25" s="3">
        <v>596</v>
      </c>
      <c r="Q25" s="3">
        <v>716</v>
      </c>
      <c r="R25" s="3">
        <v>121</v>
      </c>
      <c r="S25" s="3">
        <v>779</v>
      </c>
      <c r="T25" s="3">
        <v>1381</v>
      </c>
      <c r="U25" s="3">
        <v>305</v>
      </c>
      <c r="V25" s="3">
        <v>-273</v>
      </c>
      <c r="W25" s="3">
        <v>-49</v>
      </c>
      <c r="X25" s="3">
        <v>-10</v>
      </c>
      <c r="Y25" s="3">
        <v>-250</v>
      </c>
      <c r="Z25" s="3">
        <v>619</v>
      </c>
      <c r="AA25" s="3">
        <v>558</v>
      </c>
      <c r="AB25" s="3">
        <v>575</v>
      </c>
      <c r="AC25" s="3">
        <v>88</v>
      </c>
      <c r="AD25" s="3">
        <v>34</v>
      </c>
      <c r="AE25" s="3">
        <v>14</v>
      </c>
      <c r="AF25" s="3">
        <v>26</v>
      </c>
      <c r="AG25" s="3">
        <v>46</v>
      </c>
      <c r="AH25" s="3">
        <v>41</v>
      </c>
      <c r="AI25" s="3">
        <v>37</v>
      </c>
    </row>
    <row r="26" spans="1:35" x14ac:dyDescent="0.3">
      <c r="A26" s="22" t="s">
        <v>274</v>
      </c>
      <c r="B26" s="3">
        <v>943</v>
      </c>
      <c r="C26" s="3">
        <v>1021</v>
      </c>
      <c r="D26" s="3">
        <v>1212</v>
      </c>
      <c r="E26" s="3">
        <v>1239</v>
      </c>
      <c r="F26" s="3">
        <v>3213</v>
      </c>
      <c r="G26" s="3">
        <v>627</v>
      </c>
      <c r="H26" s="3">
        <v>130</v>
      </c>
      <c r="I26" s="3">
        <v>1332</v>
      </c>
      <c r="J26" s="3">
        <v>3591</v>
      </c>
      <c r="K26" s="3">
        <v>4724</v>
      </c>
      <c r="L26" s="3">
        <v>5230</v>
      </c>
      <c r="M26" s="3">
        <v>4416</v>
      </c>
      <c r="N26" s="3">
        <v>6012</v>
      </c>
      <c r="O26" s="3">
        <v>-2660</v>
      </c>
      <c r="P26" s="3">
        <v>3132</v>
      </c>
      <c r="Q26" s="3">
        <v>4825</v>
      </c>
      <c r="R26" s="3">
        <v>2067</v>
      </c>
      <c r="S26" s="3">
        <v>481</v>
      </c>
      <c r="T26" s="3">
        <v>1237</v>
      </c>
      <c r="U26" s="3">
        <v>2825</v>
      </c>
      <c r="V26" s="3">
        <v>4102</v>
      </c>
      <c r="W26" s="3">
        <v>5276</v>
      </c>
      <c r="X26" s="3">
        <v>8258</v>
      </c>
      <c r="Y26" s="3">
        <v>3316</v>
      </c>
      <c r="Z26" s="3">
        <v>-266</v>
      </c>
      <c r="AA26" s="3">
        <v>9694</v>
      </c>
      <c r="AB26" s="3">
        <v>17404</v>
      </c>
      <c r="AC26" s="3">
        <v>3978</v>
      </c>
      <c r="AD26" s="3">
        <v>-1605</v>
      </c>
      <c r="AE26" s="3">
        <v>-2030</v>
      </c>
      <c r="AF26" s="3">
        <v>-1242</v>
      </c>
      <c r="AG26" s="3">
        <v>-682</v>
      </c>
      <c r="AH26" s="3">
        <v>-224</v>
      </c>
      <c r="AI26" s="3">
        <v>189</v>
      </c>
    </row>
    <row r="27" spans="1:35" x14ac:dyDescent="0.3">
      <c r="A27" s="22" t="s">
        <v>275</v>
      </c>
      <c r="B27" s="3">
        <v>5</v>
      </c>
      <c r="C27" s="3">
        <v>6</v>
      </c>
      <c r="D27" s="3">
        <v>6</v>
      </c>
      <c r="E27" s="3">
        <v>1</v>
      </c>
      <c r="F27" s="3">
        <v>1</v>
      </c>
      <c r="G27" s="3">
        <v>2</v>
      </c>
      <c r="H27" s="3">
        <v>2</v>
      </c>
      <c r="I27" s="3">
        <v>2</v>
      </c>
      <c r="J27" s="3">
        <v>2</v>
      </c>
      <c r="K27" s="3">
        <v>1</v>
      </c>
      <c r="L27" s="3">
        <v>2</v>
      </c>
      <c r="M27" s="3">
        <v>6</v>
      </c>
      <c r="N27" s="3">
        <v>3</v>
      </c>
      <c r="O27" s="3">
        <v>0</v>
      </c>
      <c r="P27" s="3">
        <v>4</v>
      </c>
      <c r="Q27" s="3">
        <v>0</v>
      </c>
      <c r="R27" s="3">
        <v>2</v>
      </c>
      <c r="S27" s="3">
        <v>0</v>
      </c>
      <c r="T27" s="3">
        <v>2</v>
      </c>
      <c r="U27" s="3">
        <v>1</v>
      </c>
      <c r="V27" s="3">
        <v>0</v>
      </c>
      <c r="W27" s="3">
        <v>4</v>
      </c>
      <c r="X27" s="3">
        <v>1</v>
      </c>
      <c r="Y27" s="3">
        <v>0</v>
      </c>
      <c r="Z27" s="3">
        <v>3</v>
      </c>
      <c r="AA27" s="3">
        <v>0</v>
      </c>
      <c r="AB27" s="3">
        <v>5</v>
      </c>
      <c r="AC27" s="3">
        <v>5</v>
      </c>
      <c r="AD27" s="3">
        <v>5</v>
      </c>
      <c r="AE27" s="3">
        <v>6</v>
      </c>
      <c r="AF27" s="3">
        <v>6</v>
      </c>
      <c r="AG27" s="3">
        <v>6</v>
      </c>
      <c r="AH27" s="3">
        <v>6</v>
      </c>
      <c r="AI27" s="3">
        <v>6</v>
      </c>
    </row>
    <row r="28" spans="1:35" x14ac:dyDescent="0.3">
      <c r="A28" s="22" t="s">
        <v>276</v>
      </c>
      <c r="B28" s="3">
        <v>764</v>
      </c>
      <c r="C28" s="3">
        <v>441</v>
      </c>
      <c r="D28" s="3">
        <v>441</v>
      </c>
      <c r="E28" s="3">
        <v>779</v>
      </c>
      <c r="F28" s="3">
        <v>518</v>
      </c>
      <c r="G28" s="3">
        <v>-6</v>
      </c>
      <c r="H28" s="3">
        <v>321</v>
      </c>
      <c r="I28" s="3">
        <v>-386</v>
      </c>
      <c r="J28" s="3">
        <v>304</v>
      </c>
      <c r="K28" s="3">
        <v>335</v>
      </c>
      <c r="L28" s="3">
        <v>-122</v>
      </c>
      <c r="M28" s="3">
        <v>200</v>
      </c>
      <c r="N28" s="3">
        <v>-16</v>
      </c>
      <c r="O28" s="3">
        <v>-351</v>
      </c>
      <c r="P28" s="3">
        <v>-286</v>
      </c>
      <c r="Q28" s="3">
        <v>-72</v>
      </c>
      <c r="R28" s="3">
        <v>476</v>
      </c>
      <c r="S28" s="3">
        <v>13</v>
      </c>
      <c r="T28" s="3">
        <v>-255</v>
      </c>
      <c r="U28" s="3">
        <v>-343</v>
      </c>
      <c r="V28" s="3">
        <v>-41</v>
      </c>
      <c r="W28" s="3">
        <v>-225</v>
      </c>
      <c r="X28" s="3">
        <v>-207</v>
      </c>
      <c r="Y28" s="3">
        <v>-180</v>
      </c>
      <c r="Z28" s="3">
        <v>-635</v>
      </c>
      <c r="AA28" s="3">
        <v>1402</v>
      </c>
      <c r="AB28" s="3">
        <v>101</v>
      </c>
      <c r="AC28" s="3">
        <v>-560</v>
      </c>
      <c r="AD28" s="3">
        <v>-185</v>
      </c>
      <c r="AE28" s="3">
        <v>-281</v>
      </c>
      <c r="AF28" s="3">
        <v>-300</v>
      </c>
      <c r="AG28" s="3">
        <v>-318</v>
      </c>
      <c r="AH28" s="3">
        <v>-338</v>
      </c>
      <c r="AI28" s="3">
        <v>-360</v>
      </c>
    </row>
    <row r="29" spans="1:35" x14ac:dyDescent="0.3">
      <c r="A29" s="12" t="s">
        <v>277</v>
      </c>
      <c r="B29" s="3">
        <v>3645</v>
      </c>
      <c r="C29" s="3">
        <v>4512</v>
      </c>
      <c r="D29" s="3">
        <v>1070</v>
      </c>
      <c r="E29" s="3">
        <v>916</v>
      </c>
      <c r="F29" s="3">
        <v>-1107</v>
      </c>
      <c r="G29" s="3">
        <v>-4897</v>
      </c>
      <c r="H29" s="3">
        <v>640</v>
      </c>
      <c r="I29" s="3">
        <v>6878</v>
      </c>
      <c r="J29" s="3">
        <v>2953</v>
      </c>
      <c r="K29" s="3">
        <v>10115</v>
      </c>
      <c r="L29" s="3">
        <v>1740</v>
      </c>
      <c r="M29" s="3">
        <v>2014</v>
      </c>
      <c r="N29" s="3">
        <v>-6117</v>
      </c>
      <c r="O29" s="3">
        <v>10079</v>
      </c>
      <c r="P29" s="3">
        <v>10629</v>
      </c>
      <c r="Q29" s="3">
        <v>73</v>
      </c>
      <c r="R29" s="3">
        <v>12155</v>
      </c>
      <c r="S29" s="3">
        <v>10394</v>
      </c>
      <c r="T29" s="3">
        <v>10524</v>
      </c>
      <c r="U29" s="3">
        <v>10630</v>
      </c>
      <c r="V29" s="3">
        <v>7914</v>
      </c>
      <c r="W29" s="3">
        <v>1505</v>
      </c>
      <c r="X29" s="3">
        <v>-3256</v>
      </c>
      <c r="Y29" s="3">
        <v>5618</v>
      </c>
      <c r="Z29" s="3">
        <v>17727</v>
      </c>
      <c r="AA29" s="3">
        <v>12902</v>
      </c>
      <c r="AB29" s="3">
        <v>6490</v>
      </c>
      <c r="AC29" s="3">
        <v>8038</v>
      </c>
      <c r="AD29" s="3">
        <v>12285</v>
      </c>
      <c r="AE29" s="3">
        <v>12586</v>
      </c>
      <c r="AF29" s="3">
        <v>13197</v>
      </c>
      <c r="AG29" s="3">
        <v>13657</v>
      </c>
      <c r="AH29" s="3">
        <v>14363</v>
      </c>
      <c r="AI29" s="3">
        <v>15457</v>
      </c>
    </row>
  </sheetData>
  <mergeCells count="2">
    <mergeCell ref="A1:AI1"/>
    <mergeCell ref="A2:AI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B2346-63B6-4D79-80E7-C7AE172183E3}">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233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1" t="s">
        <v>234</v>
      </c>
      <c r="B5" s="3">
        <v>127038</v>
      </c>
      <c r="C5" s="3">
        <v>138808</v>
      </c>
      <c r="D5" s="3">
        <v>143418</v>
      </c>
      <c r="E5" s="3">
        <v>150070</v>
      </c>
      <c r="F5" s="3">
        <v>181167</v>
      </c>
      <c r="G5" s="3">
        <v>184092</v>
      </c>
      <c r="H5" s="3">
        <v>183767</v>
      </c>
      <c r="I5" s="3">
        <v>185352</v>
      </c>
      <c r="J5" s="3">
        <v>204360</v>
      </c>
      <c r="K5" s="3">
        <v>226907</v>
      </c>
      <c r="L5" s="3">
        <v>245303</v>
      </c>
      <c r="M5" s="3">
        <v>263348</v>
      </c>
      <c r="N5" s="3">
        <v>288610</v>
      </c>
      <c r="O5" s="3">
        <v>239476</v>
      </c>
      <c r="P5" s="3">
        <v>278604</v>
      </c>
      <c r="Q5" s="3">
        <v>318487</v>
      </c>
      <c r="R5" s="3">
        <v>318274</v>
      </c>
      <c r="S5" s="3">
        <v>316580</v>
      </c>
      <c r="T5" s="3">
        <v>328134</v>
      </c>
      <c r="U5" s="3">
        <v>331182</v>
      </c>
      <c r="V5" s="3">
        <v>352415</v>
      </c>
      <c r="W5" s="3">
        <v>380741</v>
      </c>
      <c r="X5" s="3">
        <v>400916</v>
      </c>
      <c r="Y5" s="3">
        <v>408917</v>
      </c>
      <c r="Z5" s="3">
        <v>371303</v>
      </c>
      <c r="AA5" s="3">
        <v>455924</v>
      </c>
      <c r="AB5" s="3">
        <v>552505</v>
      </c>
      <c r="AC5" s="3">
        <v>525553</v>
      </c>
      <c r="AD5" s="3">
        <v>515855</v>
      </c>
      <c r="AE5" s="3">
        <v>540695</v>
      </c>
      <c r="AF5" s="3">
        <v>570817</v>
      </c>
      <c r="AG5" s="3">
        <v>599689</v>
      </c>
      <c r="AH5" s="3">
        <v>630151</v>
      </c>
      <c r="AI5" s="3">
        <v>662736</v>
      </c>
    </row>
    <row r="6" spans="1:35" x14ac:dyDescent="0.3">
      <c r="A6" s="22" t="s">
        <v>235</v>
      </c>
      <c r="B6" s="3">
        <v>124330</v>
      </c>
      <c r="C6" s="3">
        <v>136483</v>
      </c>
      <c r="D6" s="3">
        <v>140818</v>
      </c>
      <c r="E6" s="3">
        <v>146855</v>
      </c>
      <c r="F6" s="3">
        <v>178650</v>
      </c>
      <c r="G6" s="3">
        <v>179655</v>
      </c>
      <c r="H6" s="3">
        <v>178310</v>
      </c>
      <c r="I6" s="3">
        <v>179066</v>
      </c>
      <c r="J6" s="3">
        <v>195937</v>
      </c>
      <c r="K6" s="3">
        <v>217790</v>
      </c>
      <c r="L6" s="3">
        <v>236588</v>
      </c>
      <c r="M6" s="3">
        <v>254851</v>
      </c>
      <c r="N6" s="3">
        <v>282126</v>
      </c>
      <c r="O6" s="3">
        <v>230654</v>
      </c>
      <c r="P6" s="3">
        <v>269260</v>
      </c>
      <c r="Q6" s="3">
        <v>303768</v>
      </c>
      <c r="R6" s="3">
        <v>310259</v>
      </c>
      <c r="S6" s="3">
        <v>308515</v>
      </c>
      <c r="T6" s="3">
        <v>318301</v>
      </c>
      <c r="U6" s="3">
        <v>318307</v>
      </c>
      <c r="V6" s="3">
        <v>336479</v>
      </c>
      <c r="W6" s="3">
        <v>365579</v>
      </c>
      <c r="X6" s="3">
        <v>383752</v>
      </c>
      <c r="Y6" s="3">
        <v>391409</v>
      </c>
      <c r="Z6" s="3">
        <v>353079</v>
      </c>
      <c r="AA6" s="3">
        <v>437632</v>
      </c>
      <c r="AB6" s="3">
        <v>539421</v>
      </c>
      <c r="AC6" s="3">
        <v>512335</v>
      </c>
      <c r="AD6" s="3">
        <v>503084</v>
      </c>
      <c r="AE6" s="3">
        <v>526214</v>
      </c>
      <c r="AF6" s="3">
        <v>555623</v>
      </c>
      <c r="AG6" s="3">
        <v>584237</v>
      </c>
      <c r="AH6" s="3">
        <v>614435</v>
      </c>
      <c r="AI6" s="3">
        <v>646739</v>
      </c>
    </row>
    <row r="7" spans="1:35" x14ac:dyDescent="0.3">
      <c r="A7" s="22" t="s">
        <v>236</v>
      </c>
      <c r="B7" s="3">
        <v>826</v>
      </c>
      <c r="C7" s="3">
        <v>931</v>
      </c>
      <c r="D7" s="3">
        <v>965</v>
      </c>
      <c r="E7" s="3">
        <v>1105</v>
      </c>
      <c r="F7" s="3">
        <v>1188</v>
      </c>
      <c r="G7" s="3">
        <v>1354</v>
      </c>
      <c r="H7" s="3">
        <v>1441</v>
      </c>
      <c r="I7" s="3">
        <v>1555</v>
      </c>
      <c r="J7" s="3">
        <v>1607</v>
      </c>
      <c r="K7" s="3">
        <v>1619</v>
      </c>
      <c r="L7" s="3">
        <v>1731</v>
      </c>
      <c r="M7" s="3">
        <v>1986</v>
      </c>
      <c r="N7" s="3">
        <v>2361</v>
      </c>
      <c r="O7" s="3">
        <v>2635</v>
      </c>
      <c r="P7" s="3">
        <v>2677</v>
      </c>
      <c r="Q7" s="3">
        <v>2728</v>
      </c>
      <c r="R7" s="3">
        <v>2856</v>
      </c>
      <c r="S7" s="3">
        <v>2888</v>
      </c>
      <c r="T7" s="3">
        <v>2875</v>
      </c>
      <c r="U7" s="3">
        <v>2935</v>
      </c>
      <c r="V7" s="3">
        <v>3069</v>
      </c>
      <c r="W7" s="3">
        <v>3085</v>
      </c>
      <c r="X7" s="3">
        <v>3195</v>
      </c>
      <c r="Y7" s="3">
        <v>3284</v>
      </c>
      <c r="Z7" s="3">
        <v>3302</v>
      </c>
      <c r="AA7" s="3">
        <v>3478</v>
      </c>
      <c r="AB7" s="3">
        <v>3690</v>
      </c>
      <c r="AC7" s="3">
        <v>4374</v>
      </c>
      <c r="AD7" s="3">
        <v>4536</v>
      </c>
      <c r="AE7" s="3">
        <v>4695</v>
      </c>
      <c r="AF7" s="3">
        <v>4813</v>
      </c>
      <c r="AG7" s="3">
        <v>4931</v>
      </c>
      <c r="AH7" s="3">
        <v>5050</v>
      </c>
      <c r="AI7" s="3">
        <v>5170</v>
      </c>
    </row>
    <row r="8" spans="1:35" x14ac:dyDescent="0.3">
      <c r="A8" s="22" t="s">
        <v>237</v>
      </c>
      <c r="B8" s="3">
        <v>885</v>
      </c>
      <c r="C8" s="3">
        <v>997</v>
      </c>
      <c r="D8" s="3">
        <v>1012</v>
      </c>
      <c r="E8" s="3">
        <v>954</v>
      </c>
      <c r="F8" s="3">
        <v>1035</v>
      </c>
      <c r="G8" s="3">
        <v>1011</v>
      </c>
      <c r="H8" s="3">
        <v>1030</v>
      </c>
      <c r="I8" s="3">
        <v>1144</v>
      </c>
      <c r="J8" s="3">
        <v>1180</v>
      </c>
      <c r="K8" s="3">
        <v>1265</v>
      </c>
      <c r="L8" s="3">
        <v>1300</v>
      </c>
      <c r="M8" s="3">
        <v>1450</v>
      </c>
      <c r="N8" s="3">
        <v>1620</v>
      </c>
      <c r="O8" s="3">
        <v>1204</v>
      </c>
      <c r="P8" s="3">
        <v>1275</v>
      </c>
      <c r="Q8" s="3">
        <v>1293</v>
      </c>
      <c r="R8" s="3">
        <v>1256</v>
      </c>
      <c r="S8" s="3">
        <v>1178</v>
      </c>
      <c r="T8" s="3">
        <v>1241</v>
      </c>
      <c r="U8" s="3">
        <v>1617</v>
      </c>
      <c r="V8" s="3">
        <v>1827</v>
      </c>
      <c r="W8" s="3">
        <v>1837</v>
      </c>
      <c r="X8" s="3">
        <v>1917</v>
      </c>
      <c r="Y8" s="3">
        <v>2001</v>
      </c>
      <c r="Z8" s="3">
        <v>1846</v>
      </c>
      <c r="AA8" s="3">
        <v>1951</v>
      </c>
      <c r="AB8" s="3">
        <v>2760</v>
      </c>
      <c r="AC8" s="3">
        <v>2313</v>
      </c>
      <c r="AD8" s="3">
        <v>2048</v>
      </c>
      <c r="AE8" s="3">
        <v>2158</v>
      </c>
      <c r="AF8" s="3">
        <v>2286</v>
      </c>
      <c r="AG8" s="3">
        <v>2416</v>
      </c>
      <c r="AH8" s="3">
        <v>2557</v>
      </c>
      <c r="AI8" s="3">
        <v>2704</v>
      </c>
    </row>
    <row r="9" spans="1:35" x14ac:dyDescent="0.3">
      <c r="A9" s="22" t="s">
        <v>238</v>
      </c>
      <c r="B9" s="3">
        <v>2594</v>
      </c>
      <c r="C9" s="3">
        <v>3194</v>
      </c>
      <c r="D9" s="3">
        <v>3300</v>
      </c>
      <c r="E9" s="3">
        <v>2908</v>
      </c>
      <c r="F9" s="3">
        <v>3949</v>
      </c>
      <c r="G9" s="3">
        <v>1952</v>
      </c>
      <c r="H9" s="3">
        <v>1440</v>
      </c>
      <c r="I9" s="3">
        <v>1740</v>
      </c>
      <c r="J9" s="3">
        <v>242</v>
      </c>
      <c r="K9" s="3">
        <v>-214</v>
      </c>
      <c r="L9" s="3">
        <v>448</v>
      </c>
      <c r="M9" s="3">
        <v>630</v>
      </c>
      <c r="N9" s="3">
        <v>4510</v>
      </c>
      <c r="O9" s="3">
        <v>1804</v>
      </c>
      <c r="P9" s="3">
        <v>638</v>
      </c>
      <c r="Q9" s="3">
        <v>-4305</v>
      </c>
      <c r="R9" s="3">
        <v>3840</v>
      </c>
      <c r="S9" s="3">
        <v>4359</v>
      </c>
      <c r="T9" s="3">
        <v>2973</v>
      </c>
      <c r="U9" s="3">
        <v>503</v>
      </c>
      <c r="V9" s="3">
        <v>-1221</v>
      </c>
      <c r="W9" s="3">
        <v>-1593</v>
      </c>
      <c r="X9" s="3">
        <v>-1814</v>
      </c>
      <c r="Y9" s="3">
        <v>-1508</v>
      </c>
      <c r="Z9" s="3">
        <v>-1801</v>
      </c>
      <c r="AA9" s="3">
        <v>-1090</v>
      </c>
      <c r="AB9" s="3">
        <v>2627</v>
      </c>
      <c r="AC9" s="3">
        <v>5762</v>
      </c>
      <c r="AD9" s="3">
        <v>5957</v>
      </c>
      <c r="AE9" s="3">
        <v>5908</v>
      </c>
      <c r="AF9" s="3">
        <v>5974</v>
      </c>
      <c r="AG9" s="3">
        <v>6038</v>
      </c>
      <c r="AH9" s="3">
        <v>6104</v>
      </c>
      <c r="AI9" s="3">
        <v>6167</v>
      </c>
    </row>
    <row r="10" spans="1:35" x14ac:dyDescent="0.3">
      <c r="A10" s="22" t="s">
        <v>239</v>
      </c>
      <c r="B10" s="3">
        <v>2328</v>
      </c>
      <c r="C10" s="3">
        <v>2288</v>
      </c>
      <c r="D10" s="3">
        <v>2535</v>
      </c>
      <c r="E10" s="3">
        <v>2618</v>
      </c>
      <c r="F10" s="3">
        <v>2726</v>
      </c>
      <c r="G10" s="3">
        <v>2408</v>
      </c>
      <c r="H10" s="3">
        <v>2633</v>
      </c>
      <c r="I10" s="3">
        <v>3385</v>
      </c>
      <c r="J10" s="3">
        <v>3818</v>
      </c>
      <c r="K10" s="3">
        <v>3814</v>
      </c>
      <c r="L10" s="3">
        <v>3806</v>
      </c>
      <c r="M10" s="3">
        <v>3200</v>
      </c>
      <c r="N10" s="3">
        <v>4308</v>
      </c>
      <c r="O10" s="3">
        <v>3864</v>
      </c>
      <c r="P10" s="3">
        <v>3013</v>
      </c>
      <c r="Q10" s="3">
        <v>3247</v>
      </c>
      <c r="R10" s="3">
        <v>4440</v>
      </c>
      <c r="S10" s="3">
        <v>4822</v>
      </c>
      <c r="T10" s="3">
        <v>5070</v>
      </c>
      <c r="U10" s="3">
        <v>5058</v>
      </c>
      <c r="V10" s="3">
        <v>5837</v>
      </c>
      <c r="W10" s="3">
        <v>4600</v>
      </c>
      <c r="X10" s="3">
        <v>5860</v>
      </c>
      <c r="Y10" s="3">
        <v>6309</v>
      </c>
      <c r="Z10" s="3">
        <v>6682</v>
      </c>
      <c r="AA10" s="3">
        <v>7189</v>
      </c>
      <c r="AB10" s="3">
        <v>4383</v>
      </c>
      <c r="AC10" s="3">
        <v>7119</v>
      </c>
      <c r="AD10" s="3">
        <v>6739</v>
      </c>
      <c r="AE10" s="3">
        <v>7922</v>
      </c>
      <c r="AF10" s="3">
        <v>8291</v>
      </c>
      <c r="AG10" s="3">
        <v>8196</v>
      </c>
      <c r="AH10" s="3">
        <v>8097</v>
      </c>
      <c r="AI10" s="3">
        <v>8003</v>
      </c>
    </row>
    <row r="11" spans="1:35" x14ac:dyDescent="0.3">
      <c r="A11" s="22" t="s">
        <v>240</v>
      </c>
      <c r="B11" s="3">
        <v>764</v>
      </c>
      <c r="C11" s="3">
        <v>797</v>
      </c>
      <c r="D11" s="3">
        <v>863</v>
      </c>
      <c r="E11" s="3">
        <v>960</v>
      </c>
      <c r="F11" s="3">
        <v>1024</v>
      </c>
      <c r="G11" s="3">
        <v>1120</v>
      </c>
      <c r="H11" s="3">
        <v>1224</v>
      </c>
      <c r="I11" s="3">
        <v>1354</v>
      </c>
      <c r="J11" s="3">
        <v>1456</v>
      </c>
      <c r="K11" s="3">
        <v>1561</v>
      </c>
      <c r="L11" s="3">
        <v>1675</v>
      </c>
      <c r="M11" s="3">
        <v>1848</v>
      </c>
      <c r="N11" s="3">
        <v>2019</v>
      </c>
      <c r="O11" s="3">
        <v>2162</v>
      </c>
      <c r="P11" s="3">
        <v>2276</v>
      </c>
      <c r="Q11" s="3">
        <v>2373</v>
      </c>
      <c r="R11" s="3">
        <v>2489</v>
      </c>
      <c r="S11" s="3">
        <v>2523</v>
      </c>
      <c r="T11" s="3">
        <v>2572</v>
      </c>
      <c r="U11" s="3">
        <v>2685</v>
      </c>
      <c r="V11" s="3">
        <v>2770</v>
      </c>
      <c r="W11" s="3">
        <v>2763</v>
      </c>
      <c r="X11" s="3">
        <v>2830</v>
      </c>
      <c r="Y11" s="3">
        <v>2928</v>
      </c>
      <c r="Z11" s="3">
        <v>2926</v>
      </c>
      <c r="AA11" s="3">
        <v>2936</v>
      </c>
      <c r="AB11" s="3">
        <v>3020</v>
      </c>
      <c r="AC11" s="3">
        <v>3179</v>
      </c>
      <c r="AD11" s="3">
        <v>3296</v>
      </c>
      <c r="AE11" s="3">
        <v>3412</v>
      </c>
      <c r="AF11" s="3">
        <v>3498</v>
      </c>
      <c r="AG11" s="3">
        <v>3583</v>
      </c>
      <c r="AH11" s="3">
        <v>3670</v>
      </c>
      <c r="AI11" s="3">
        <v>3757</v>
      </c>
    </row>
    <row r="12" spans="1:35" x14ac:dyDescent="0.3">
      <c r="A12" s="22" t="s">
        <v>241</v>
      </c>
      <c r="B12" s="3">
        <v>498</v>
      </c>
      <c r="C12" s="3">
        <v>507</v>
      </c>
      <c r="D12" s="3">
        <v>525</v>
      </c>
      <c r="E12" s="3">
        <v>485</v>
      </c>
      <c r="F12" s="3">
        <v>493</v>
      </c>
      <c r="G12" s="3">
        <v>496</v>
      </c>
      <c r="H12" s="3">
        <v>568</v>
      </c>
      <c r="I12" s="3">
        <v>587</v>
      </c>
      <c r="J12" s="3">
        <v>604</v>
      </c>
      <c r="K12" s="3">
        <v>645</v>
      </c>
      <c r="L12" s="3">
        <v>650</v>
      </c>
      <c r="M12" s="3">
        <v>643</v>
      </c>
      <c r="N12" s="3">
        <v>687</v>
      </c>
      <c r="O12" s="3">
        <v>760</v>
      </c>
      <c r="P12" s="3">
        <v>742</v>
      </c>
      <c r="Q12" s="3">
        <v>772</v>
      </c>
      <c r="R12" s="3">
        <v>814</v>
      </c>
      <c r="S12" s="3">
        <v>1013</v>
      </c>
      <c r="T12" s="3">
        <v>1048</v>
      </c>
      <c r="U12" s="3">
        <v>1083</v>
      </c>
      <c r="V12" s="3">
        <v>1152</v>
      </c>
      <c r="W12" s="3">
        <v>1240</v>
      </c>
      <c r="X12" s="3">
        <v>1479</v>
      </c>
      <c r="Y12" s="3">
        <v>1368</v>
      </c>
      <c r="Z12" s="3">
        <v>1443</v>
      </c>
      <c r="AA12" s="3">
        <v>1497</v>
      </c>
      <c r="AB12" s="3">
        <v>1707</v>
      </c>
      <c r="AC12" s="3">
        <v>1845</v>
      </c>
      <c r="AD12" s="3">
        <v>1957</v>
      </c>
      <c r="AE12" s="3">
        <v>2050</v>
      </c>
      <c r="AF12" s="3">
        <v>2129</v>
      </c>
      <c r="AG12" s="3">
        <v>2212</v>
      </c>
      <c r="AH12" s="3">
        <v>2296</v>
      </c>
      <c r="AI12" s="3">
        <v>2380</v>
      </c>
    </row>
    <row r="13" spans="1:35" x14ac:dyDescent="0.3">
      <c r="A13" s="22" t="s">
        <v>242</v>
      </c>
      <c r="B13" s="3">
        <v>0</v>
      </c>
      <c r="C13" s="3">
        <v>0</v>
      </c>
      <c r="D13" s="3">
        <v>0</v>
      </c>
      <c r="E13" s="3">
        <v>0</v>
      </c>
      <c r="F13" s="3">
        <v>0</v>
      </c>
      <c r="G13" s="3">
        <v>0</v>
      </c>
      <c r="H13" s="3">
        <v>0</v>
      </c>
      <c r="I13" s="3">
        <v>0</v>
      </c>
      <c r="J13" s="3">
        <v>0</v>
      </c>
      <c r="K13" s="3">
        <v>0</v>
      </c>
      <c r="L13" s="3">
        <v>0</v>
      </c>
      <c r="M13" s="3">
        <v>0</v>
      </c>
      <c r="N13" s="3">
        <v>0</v>
      </c>
      <c r="O13" s="3">
        <v>0</v>
      </c>
      <c r="P13" s="3">
        <v>0</v>
      </c>
      <c r="Q13" s="3">
        <v>0</v>
      </c>
      <c r="R13" s="3">
        <v>0</v>
      </c>
      <c r="S13" s="3">
        <v>0</v>
      </c>
      <c r="T13" s="3">
        <v>0</v>
      </c>
      <c r="U13" s="3">
        <v>0</v>
      </c>
      <c r="V13" s="3">
        <v>60</v>
      </c>
      <c r="W13" s="3">
        <v>45</v>
      </c>
      <c r="X13" s="3">
        <v>70</v>
      </c>
      <c r="Y13" s="3">
        <v>110</v>
      </c>
      <c r="Z13" s="3">
        <v>224</v>
      </c>
      <c r="AA13" s="3">
        <v>151</v>
      </c>
      <c r="AB13" s="3">
        <v>150</v>
      </c>
      <c r="AC13" s="3">
        <v>150</v>
      </c>
      <c r="AD13" s="3">
        <v>150</v>
      </c>
      <c r="AE13" s="3">
        <v>150</v>
      </c>
      <c r="AF13" s="3">
        <v>150</v>
      </c>
      <c r="AG13" s="3">
        <v>150</v>
      </c>
      <c r="AH13" s="3">
        <v>150</v>
      </c>
      <c r="AI13" s="3">
        <v>150</v>
      </c>
    </row>
    <row r="14" spans="1:35" x14ac:dyDescent="0.3">
      <c r="A14" s="21" t="s">
        <v>243</v>
      </c>
      <c r="B14" s="3">
        <v>136117</v>
      </c>
      <c r="C14" s="3">
        <v>150321</v>
      </c>
      <c r="D14" s="3">
        <v>154625</v>
      </c>
      <c r="E14" s="3">
        <v>162419</v>
      </c>
      <c r="F14" s="3">
        <v>192227</v>
      </c>
      <c r="G14" s="3">
        <v>196094</v>
      </c>
      <c r="H14" s="3">
        <v>200934</v>
      </c>
      <c r="I14" s="3">
        <v>202168</v>
      </c>
      <c r="J14" s="3">
        <v>218882</v>
      </c>
      <c r="K14" s="3">
        <v>239087</v>
      </c>
      <c r="L14" s="3">
        <v>258814</v>
      </c>
      <c r="M14" s="3">
        <v>278674</v>
      </c>
      <c r="N14" s="3">
        <v>294654</v>
      </c>
      <c r="O14" s="3">
        <v>249252</v>
      </c>
      <c r="P14" s="3">
        <v>286688</v>
      </c>
      <c r="Q14" s="3">
        <v>314700</v>
      </c>
      <c r="R14" s="3">
        <v>322296</v>
      </c>
      <c r="S14" s="3">
        <v>323669</v>
      </c>
      <c r="T14" s="3">
        <v>333982</v>
      </c>
      <c r="U14" s="3">
        <v>336946</v>
      </c>
      <c r="V14" s="3">
        <v>354829</v>
      </c>
      <c r="W14" s="3">
        <v>383862</v>
      </c>
      <c r="X14" s="3">
        <v>396705</v>
      </c>
      <c r="Y14" s="3">
        <v>409359</v>
      </c>
      <c r="Z14" s="3">
        <v>377832</v>
      </c>
      <c r="AA14" s="3">
        <v>462535</v>
      </c>
      <c r="AB14" s="3">
        <v>546897</v>
      </c>
      <c r="AC14" s="3">
        <v>524355</v>
      </c>
      <c r="AD14" s="3">
        <v>520935</v>
      </c>
      <c r="AE14" s="3">
        <v>543115</v>
      </c>
      <c r="AF14" s="3">
        <v>570681</v>
      </c>
      <c r="AG14" s="3">
        <v>598553</v>
      </c>
      <c r="AH14" s="3">
        <v>627810</v>
      </c>
      <c r="AI14" s="3">
        <v>658713</v>
      </c>
    </row>
    <row r="15" spans="1:35" x14ac:dyDescent="0.3">
      <c r="A15" s="22" t="s">
        <v>244</v>
      </c>
      <c r="B15" s="3">
        <v>131127</v>
      </c>
      <c r="C15" s="3">
        <v>145188</v>
      </c>
      <c r="D15" s="3">
        <v>149285</v>
      </c>
      <c r="E15" s="3">
        <v>156441</v>
      </c>
      <c r="F15" s="3">
        <v>185994</v>
      </c>
      <c r="G15" s="3">
        <v>189295</v>
      </c>
      <c r="H15" s="3">
        <v>193551</v>
      </c>
      <c r="I15" s="3">
        <v>194131</v>
      </c>
      <c r="J15" s="3">
        <v>210464</v>
      </c>
      <c r="K15" s="3">
        <v>230305</v>
      </c>
      <c r="L15" s="3">
        <v>249733</v>
      </c>
      <c r="M15" s="3">
        <v>269060</v>
      </c>
      <c r="N15" s="3">
        <v>284492</v>
      </c>
      <c r="O15" s="3">
        <v>238491</v>
      </c>
      <c r="P15" s="3">
        <v>275442</v>
      </c>
      <c r="Q15" s="3">
        <v>303396</v>
      </c>
      <c r="R15" s="3">
        <v>310502</v>
      </c>
      <c r="S15" s="3">
        <v>311650</v>
      </c>
      <c r="T15" s="3">
        <v>321601</v>
      </c>
      <c r="U15" s="3">
        <v>324216</v>
      </c>
      <c r="V15" s="3">
        <v>341615</v>
      </c>
      <c r="W15" s="3">
        <v>370203</v>
      </c>
      <c r="X15" s="3">
        <v>382208</v>
      </c>
      <c r="Y15" s="3">
        <v>394416</v>
      </c>
      <c r="Z15" s="3">
        <v>362293</v>
      </c>
      <c r="AA15" s="3">
        <v>446593</v>
      </c>
      <c r="AB15" s="3">
        <v>530395</v>
      </c>
      <c r="AC15" s="3">
        <v>506847</v>
      </c>
      <c r="AD15" s="3">
        <v>502732</v>
      </c>
      <c r="AE15" s="3">
        <v>524259</v>
      </c>
      <c r="AF15" s="3">
        <v>551325</v>
      </c>
      <c r="AG15" s="3">
        <v>578688</v>
      </c>
      <c r="AH15" s="3">
        <v>607434</v>
      </c>
      <c r="AI15" s="3">
        <v>637824</v>
      </c>
    </row>
    <row r="16" spans="1:35" x14ac:dyDescent="0.3">
      <c r="A16" s="22" t="s">
        <v>236</v>
      </c>
      <c r="B16" s="3">
        <v>3258</v>
      </c>
      <c r="C16" s="3">
        <v>3358</v>
      </c>
      <c r="D16" s="3">
        <v>3583</v>
      </c>
      <c r="E16" s="3">
        <v>3938</v>
      </c>
      <c r="F16" s="3">
        <v>4187</v>
      </c>
      <c r="G16" s="3">
        <v>4624</v>
      </c>
      <c r="H16" s="3">
        <v>5043</v>
      </c>
      <c r="I16" s="3">
        <v>5463</v>
      </c>
      <c r="J16" s="3">
        <v>5854</v>
      </c>
      <c r="K16" s="3">
        <v>6080</v>
      </c>
      <c r="L16" s="3">
        <v>6467</v>
      </c>
      <c r="M16" s="3">
        <v>6909</v>
      </c>
      <c r="N16" s="3">
        <v>7355</v>
      </c>
      <c r="O16" s="3">
        <v>7847</v>
      </c>
      <c r="P16" s="3">
        <v>8195</v>
      </c>
      <c r="Q16" s="3">
        <v>8307</v>
      </c>
      <c r="R16" s="3">
        <v>8591</v>
      </c>
      <c r="S16" s="3">
        <v>8700</v>
      </c>
      <c r="T16" s="3">
        <v>8975</v>
      </c>
      <c r="U16" s="3">
        <v>9243</v>
      </c>
      <c r="V16" s="3">
        <v>9584</v>
      </c>
      <c r="W16" s="3">
        <v>9964</v>
      </c>
      <c r="X16" s="3">
        <v>10313</v>
      </c>
      <c r="Y16" s="3">
        <v>10779</v>
      </c>
      <c r="Z16" s="3">
        <v>11034</v>
      </c>
      <c r="AA16" s="3">
        <v>11272</v>
      </c>
      <c r="AB16" s="3">
        <v>11691</v>
      </c>
      <c r="AC16" s="3">
        <v>12305</v>
      </c>
      <c r="AD16" s="3">
        <v>12762</v>
      </c>
      <c r="AE16" s="3">
        <v>13209</v>
      </c>
      <c r="AF16" s="3">
        <v>13541</v>
      </c>
      <c r="AG16" s="3">
        <v>13873</v>
      </c>
      <c r="AH16" s="3">
        <v>14207</v>
      </c>
      <c r="AI16" s="3">
        <v>14544</v>
      </c>
    </row>
    <row r="17" spans="1:35" x14ac:dyDescent="0.3">
      <c r="A17" s="22" t="s">
        <v>147</v>
      </c>
      <c r="B17" s="3">
        <v>842</v>
      </c>
      <c r="C17" s="3">
        <v>828</v>
      </c>
      <c r="D17" s="3">
        <v>743</v>
      </c>
      <c r="E17" s="3">
        <v>858</v>
      </c>
      <c r="F17" s="3">
        <v>694</v>
      </c>
      <c r="G17" s="3">
        <v>734</v>
      </c>
      <c r="H17" s="3">
        <v>711</v>
      </c>
      <c r="I17" s="3">
        <v>866</v>
      </c>
      <c r="J17" s="3">
        <v>812</v>
      </c>
      <c r="K17" s="3">
        <v>891</v>
      </c>
      <c r="L17" s="3">
        <v>792</v>
      </c>
      <c r="M17" s="3">
        <v>676</v>
      </c>
      <c r="N17" s="3">
        <v>672</v>
      </c>
      <c r="O17" s="3">
        <v>632</v>
      </c>
      <c r="P17" s="3">
        <v>692</v>
      </c>
      <c r="Q17" s="3">
        <v>622</v>
      </c>
      <c r="R17" s="3">
        <v>643</v>
      </c>
      <c r="S17" s="3">
        <v>685</v>
      </c>
      <c r="T17" s="3">
        <v>624</v>
      </c>
      <c r="U17" s="3">
        <v>703</v>
      </c>
      <c r="V17" s="3">
        <v>658</v>
      </c>
      <c r="W17" s="3">
        <v>630</v>
      </c>
      <c r="X17" s="3">
        <v>684</v>
      </c>
      <c r="Y17" s="3">
        <v>645</v>
      </c>
      <c r="Z17" s="3">
        <v>649</v>
      </c>
      <c r="AA17" s="3">
        <v>654</v>
      </c>
      <c r="AB17" s="3">
        <v>691</v>
      </c>
      <c r="AC17" s="3">
        <v>691</v>
      </c>
      <c r="AD17" s="3">
        <v>691</v>
      </c>
      <c r="AE17" s="3">
        <v>691</v>
      </c>
      <c r="AF17" s="3">
        <v>691</v>
      </c>
      <c r="AG17" s="3">
        <v>691</v>
      </c>
      <c r="AH17" s="3">
        <v>691</v>
      </c>
      <c r="AI17" s="3">
        <v>691</v>
      </c>
    </row>
    <row r="18" spans="1:35" x14ac:dyDescent="0.3">
      <c r="A18" s="22" t="s">
        <v>245</v>
      </c>
      <c r="B18" s="3">
        <v>156</v>
      </c>
      <c r="C18" s="3">
        <v>170</v>
      </c>
      <c r="D18" s="3">
        <v>176</v>
      </c>
      <c r="E18" s="3">
        <v>252</v>
      </c>
      <c r="F18" s="3">
        <v>341</v>
      </c>
      <c r="G18" s="3">
        <v>303</v>
      </c>
      <c r="H18" s="3">
        <v>359</v>
      </c>
      <c r="I18" s="3">
        <v>270</v>
      </c>
      <c r="J18" s="3">
        <v>249</v>
      </c>
      <c r="K18" s="3">
        <v>197</v>
      </c>
      <c r="L18" s="3">
        <v>117</v>
      </c>
      <c r="M18" s="3">
        <v>160</v>
      </c>
      <c r="N18" s="3">
        <v>59</v>
      </c>
      <c r="O18" s="3">
        <v>57</v>
      </c>
      <c r="P18" s="3">
        <v>26</v>
      </c>
      <c r="Q18" s="3">
        <v>-12</v>
      </c>
      <c r="R18" s="3">
        <v>28</v>
      </c>
      <c r="S18" s="3">
        <v>7</v>
      </c>
      <c r="T18" s="3">
        <v>88</v>
      </c>
      <c r="U18" s="3">
        <v>1</v>
      </c>
      <c r="V18" s="3">
        <v>48</v>
      </c>
      <c r="W18" s="3">
        <v>3</v>
      </c>
      <c r="X18" s="3">
        <v>68</v>
      </c>
      <c r="Y18" s="3">
        <v>54</v>
      </c>
      <c r="Z18" s="3">
        <v>116</v>
      </c>
      <c r="AA18" s="3">
        <v>93</v>
      </c>
      <c r="AB18" s="3">
        <v>26</v>
      </c>
      <c r="AC18" s="3">
        <v>-52</v>
      </c>
      <c r="AD18" s="3">
        <v>-55</v>
      </c>
      <c r="AE18" s="3">
        <v>-56</v>
      </c>
      <c r="AF18" s="3">
        <v>-58</v>
      </c>
      <c r="AG18" s="3">
        <v>-60</v>
      </c>
      <c r="AH18" s="3">
        <v>-62</v>
      </c>
      <c r="AI18" s="3">
        <v>-64</v>
      </c>
    </row>
    <row r="19" spans="1:35" x14ac:dyDescent="0.3">
      <c r="A19" s="22" t="s">
        <v>246</v>
      </c>
      <c r="B19" s="3">
        <v>219</v>
      </c>
      <c r="C19" s="3">
        <v>242</v>
      </c>
      <c r="D19" s="3">
        <v>264</v>
      </c>
      <c r="E19" s="3">
        <v>298</v>
      </c>
      <c r="F19" s="3">
        <v>326</v>
      </c>
      <c r="G19" s="3">
        <v>385</v>
      </c>
      <c r="H19" s="3">
        <v>428</v>
      </c>
      <c r="I19" s="3">
        <v>454</v>
      </c>
      <c r="J19" s="3">
        <v>481</v>
      </c>
      <c r="K19" s="3">
        <v>505</v>
      </c>
      <c r="L19" s="3">
        <v>531</v>
      </c>
      <c r="M19" s="3">
        <v>612</v>
      </c>
      <c r="N19" s="3">
        <v>729</v>
      </c>
      <c r="O19" s="3">
        <v>773</v>
      </c>
      <c r="P19" s="3">
        <v>796</v>
      </c>
      <c r="Q19" s="3">
        <v>799</v>
      </c>
      <c r="R19" s="3">
        <v>849</v>
      </c>
      <c r="S19" s="3">
        <v>878</v>
      </c>
      <c r="T19" s="3">
        <v>870</v>
      </c>
      <c r="U19" s="3">
        <v>893</v>
      </c>
      <c r="V19" s="3">
        <v>956</v>
      </c>
      <c r="W19" s="3">
        <v>998</v>
      </c>
      <c r="X19" s="3">
        <v>1234</v>
      </c>
      <c r="Y19" s="3">
        <v>1173</v>
      </c>
      <c r="Z19" s="3">
        <v>1260</v>
      </c>
      <c r="AA19" s="3">
        <v>1280</v>
      </c>
      <c r="AB19" s="3">
        <v>1339</v>
      </c>
      <c r="AC19" s="3">
        <v>1587</v>
      </c>
      <c r="AD19" s="3">
        <v>1646</v>
      </c>
      <c r="AE19" s="3">
        <v>1703</v>
      </c>
      <c r="AF19" s="3">
        <v>1746</v>
      </c>
      <c r="AG19" s="3">
        <v>1789</v>
      </c>
      <c r="AH19" s="3">
        <v>1832</v>
      </c>
      <c r="AI19" s="3">
        <v>1876</v>
      </c>
    </row>
    <row r="20" spans="1:35" x14ac:dyDescent="0.3">
      <c r="A20" s="22" t="s">
        <v>247</v>
      </c>
      <c r="B20" s="3">
        <v>515</v>
      </c>
      <c r="C20" s="3">
        <v>536</v>
      </c>
      <c r="D20" s="3">
        <v>574</v>
      </c>
      <c r="E20" s="3">
        <v>632</v>
      </c>
      <c r="F20" s="3">
        <v>686</v>
      </c>
      <c r="G20" s="3">
        <v>752</v>
      </c>
      <c r="H20" s="3">
        <v>843</v>
      </c>
      <c r="I20" s="3">
        <v>984</v>
      </c>
      <c r="J20" s="3">
        <v>1023</v>
      </c>
      <c r="K20" s="3">
        <v>1109</v>
      </c>
      <c r="L20" s="3">
        <v>1175</v>
      </c>
      <c r="M20" s="3">
        <v>1257</v>
      </c>
      <c r="N20" s="3">
        <v>1347</v>
      </c>
      <c r="O20" s="3">
        <v>1452</v>
      </c>
      <c r="P20" s="3">
        <v>1537</v>
      </c>
      <c r="Q20" s="3">
        <v>1588</v>
      </c>
      <c r="R20" s="3">
        <v>1684</v>
      </c>
      <c r="S20" s="3">
        <v>1750</v>
      </c>
      <c r="T20" s="3">
        <v>1825</v>
      </c>
      <c r="U20" s="3">
        <v>1890</v>
      </c>
      <c r="V20" s="3">
        <v>1968</v>
      </c>
      <c r="W20" s="3">
        <v>2064</v>
      </c>
      <c r="X20" s="3">
        <v>2196</v>
      </c>
      <c r="Y20" s="3">
        <v>2292</v>
      </c>
      <c r="Z20" s="3">
        <v>2480</v>
      </c>
      <c r="AA20" s="3">
        <v>2644</v>
      </c>
      <c r="AB20" s="3">
        <v>2756</v>
      </c>
      <c r="AC20" s="3">
        <v>2978</v>
      </c>
      <c r="AD20" s="3">
        <v>3159</v>
      </c>
      <c r="AE20" s="3">
        <v>3309</v>
      </c>
      <c r="AF20" s="3">
        <v>3438</v>
      </c>
      <c r="AG20" s="3">
        <v>3572</v>
      </c>
      <c r="AH20" s="3">
        <v>3707</v>
      </c>
      <c r="AI20" s="3">
        <v>3842</v>
      </c>
    </row>
    <row r="21" spans="1:35" x14ac:dyDescent="0.3">
      <c r="A21" s="21" t="s">
        <v>248</v>
      </c>
      <c r="B21" s="3">
        <v>9079</v>
      </c>
      <c r="C21" s="3">
        <v>11513</v>
      </c>
      <c r="D21" s="3">
        <v>11207</v>
      </c>
      <c r="E21" s="3">
        <v>12350</v>
      </c>
      <c r="F21" s="3">
        <v>11060</v>
      </c>
      <c r="G21" s="3">
        <v>12002</v>
      </c>
      <c r="H21" s="3">
        <v>17167</v>
      </c>
      <c r="I21" s="3">
        <v>16817</v>
      </c>
      <c r="J21" s="3">
        <v>14522</v>
      </c>
      <c r="K21" s="3">
        <v>12180</v>
      </c>
      <c r="L21" s="3">
        <v>13511</v>
      </c>
      <c r="M21" s="3">
        <v>15327</v>
      </c>
      <c r="N21" s="3">
        <v>6043</v>
      </c>
      <c r="O21" s="3">
        <v>9776</v>
      </c>
      <c r="P21" s="3">
        <v>8085</v>
      </c>
      <c r="Q21" s="3">
        <v>-3787</v>
      </c>
      <c r="R21" s="3">
        <v>4021</v>
      </c>
      <c r="S21" s="3">
        <v>7089</v>
      </c>
      <c r="T21" s="3">
        <v>5848</v>
      </c>
      <c r="U21" s="3">
        <v>5765</v>
      </c>
      <c r="V21" s="3">
        <v>2414</v>
      </c>
      <c r="W21" s="3">
        <v>3122</v>
      </c>
      <c r="X21" s="3">
        <v>-4211</v>
      </c>
      <c r="Y21" s="3">
        <v>442</v>
      </c>
      <c r="Z21" s="3">
        <v>6529</v>
      </c>
      <c r="AA21" s="3">
        <v>6610</v>
      </c>
      <c r="AB21" s="3">
        <v>-5607</v>
      </c>
      <c r="AC21" s="3">
        <v>-1198</v>
      </c>
      <c r="AD21" s="3">
        <v>5080</v>
      </c>
      <c r="AE21" s="3">
        <v>2420</v>
      </c>
      <c r="AF21" s="3">
        <v>-136</v>
      </c>
      <c r="AG21" s="3">
        <v>-1137</v>
      </c>
      <c r="AH21" s="3">
        <v>-2342</v>
      </c>
      <c r="AI21" s="3">
        <v>-4023</v>
      </c>
    </row>
    <row r="22" spans="1:35" x14ac:dyDescent="0.3">
      <c r="A22" s="12" t="s">
        <v>249</v>
      </c>
      <c r="B22" s="3">
        <v>-123</v>
      </c>
      <c r="C22" s="3">
        <v>341</v>
      </c>
      <c r="D22" s="3">
        <v>-158</v>
      </c>
      <c r="E22" s="3">
        <v>12</v>
      </c>
      <c r="F22" s="3">
        <v>-124</v>
      </c>
      <c r="G22" s="3">
        <v>-382</v>
      </c>
      <c r="H22" s="3">
        <v>-312</v>
      </c>
      <c r="I22" s="3">
        <v>-100</v>
      </c>
      <c r="J22" s="3">
        <v>111</v>
      </c>
      <c r="K22" s="3">
        <v>-123</v>
      </c>
      <c r="L22" s="3">
        <v>246</v>
      </c>
      <c r="M22" s="3">
        <v>-982</v>
      </c>
      <c r="N22" s="3">
        <v>-1305</v>
      </c>
      <c r="O22" s="3">
        <v>-466</v>
      </c>
      <c r="P22" s="3">
        <v>-188</v>
      </c>
      <c r="Q22" s="3">
        <v>-307</v>
      </c>
      <c r="R22" s="3">
        <v>2794</v>
      </c>
      <c r="S22" s="3">
        <v>-97</v>
      </c>
      <c r="T22" s="3">
        <v>-635</v>
      </c>
      <c r="U22" s="3">
        <v>58</v>
      </c>
      <c r="V22" s="3">
        <v>442</v>
      </c>
      <c r="W22" s="3">
        <v>471</v>
      </c>
      <c r="X22" s="3">
        <v>354</v>
      </c>
      <c r="Y22" s="3">
        <v>682</v>
      </c>
      <c r="Z22" s="3">
        <v>-244</v>
      </c>
      <c r="AA22" s="3">
        <v>843</v>
      </c>
      <c r="AB22" s="3">
        <v>927</v>
      </c>
      <c r="AC22" s="3">
        <v>1362</v>
      </c>
      <c r="AD22" s="3">
        <v>1776</v>
      </c>
      <c r="AE22" s="3">
        <v>1737</v>
      </c>
      <c r="AF22" s="3">
        <v>1709</v>
      </c>
      <c r="AG22" s="3">
        <v>964</v>
      </c>
      <c r="AH22" s="3">
        <v>948</v>
      </c>
      <c r="AI22" s="3">
        <v>942</v>
      </c>
    </row>
    <row r="23" spans="1:35" x14ac:dyDescent="0.3">
      <c r="A23" s="22" t="s">
        <v>250</v>
      </c>
      <c r="B23" s="3">
        <v>-106</v>
      </c>
      <c r="C23" s="3">
        <v>394</v>
      </c>
      <c r="D23" s="3">
        <v>-132</v>
      </c>
      <c r="E23" s="3">
        <v>-22</v>
      </c>
      <c r="F23" s="3">
        <v>-47</v>
      </c>
      <c r="G23" s="3">
        <v>-421</v>
      </c>
      <c r="H23" s="3">
        <v>-227</v>
      </c>
      <c r="I23" s="3">
        <v>-28</v>
      </c>
      <c r="J23" s="3">
        <v>192</v>
      </c>
      <c r="K23" s="3">
        <v>32</v>
      </c>
      <c r="L23" s="3">
        <v>177</v>
      </c>
      <c r="M23" s="3">
        <v>-200</v>
      </c>
      <c r="N23" s="3">
        <v>-180</v>
      </c>
      <c r="O23" s="3">
        <v>-203</v>
      </c>
      <c r="P23" s="3">
        <v>-167</v>
      </c>
      <c r="Q23" s="3">
        <v>-396</v>
      </c>
      <c r="R23" s="3">
        <v>2432</v>
      </c>
      <c r="S23" s="3">
        <v>-9</v>
      </c>
      <c r="T23" s="3">
        <v>-10</v>
      </c>
      <c r="U23" s="3">
        <v>-28</v>
      </c>
      <c r="V23" s="3">
        <v>-379</v>
      </c>
      <c r="W23" s="3">
        <v>-47</v>
      </c>
      <c r="X23" s="3">
        <v>-22</v>
      </c>
      <c r="Y23" s="3">
        <v>144</v>
      </c>
      <c r="Z23" s="3">
        <v>-70</v>
      </c>
      <c r="AA23" s="3">
        <v>893</v>
      </c>
      <c r="AB23" s="3">
        <v>1011</v>
      </c>
      <c r="AC23" s="3">
        <v>996</v>
      </c>
      <c r="AD23" s="3">
        <v>1410</v>
      </c>
      <c r="AE23" s="3">
        <v>1371</v>
      </c>
      <c r="AF23" s="3">
        <v>1343</v>
      </c>
      <c r="AG23" s="3">
        <v>598</v>
      </c>
      <c r="AH23" s="3">
        <v>582</v>
      </c>
      <c r="AI23" s="3">
        <v>576</v>
      </c>
    </row>
    <row r="24" spans="1:35" x14ac:dyDescent="0.3">
      <c r="A24" s="22" t="s">
        <v>251</v>
      </c>
      <c r="B24" s="3">
        <v>17</v>
      </c>
      <c r="C24" s="3">
        <v>53</v>
      </c>
      <c r="D24" s="3">
        <v>26</v>
      </c>
      <c r="E24" s="3">
        <v>-34</v>
      </c>
      <c r="F24" s="3">
        <v>77</v>
      </c>
      <c r="G24" s="3">
        <v>-39</v>
      </c>
      <c r="H24" s="3">
        <v>84</v>
      </c>
      <c r="I24" s="3">
        <v>71</v>
      </c>
      <c r="J24" s="3">
        <v>81</v>
      </c>
      <c r="K24" s="3">
        <v>155</v>
      </c>
      <c r="L24" s="3">
        <v>-69</v>
      </c>
      <c r="M24" s="3">
        <v>782</v>
      </c>
      <c r="N24" s="3">
        <v>1125</v>
      </c>
      <c r="O24" s="3">
        <v>263</v>
      </c>
      <c r="P24" s="3">
        <v>21</v>
      </c>
      <c r="Q24" s="3">
        <v>-89</v>
      </c>
      <c r="R24" s="3">
        <v>-362</v>
      </c>
      <c r="S24" s="3">
        <v>88</v>
      </c>
      <c r="T24" s="3">
        <v>625</v>
      </c>
      <c r="U24" s="3">
        <v>-86</v>
      </c>
      <c r="V24" s="3">
        <v>-821</v>
      </c>
      <c r="W24" s="3">
        <v>-518</v>
      </c>
      <c r="X24" s="3">
        <v>-376</v>
      </c>
      <c r="Y24" s="3">
        <v>-538</v>
      </c>
      <c r="Z24" s="3">
        <v>174</v>
      </c>
      <c r="AA24" s="3">
        <v>50</v>
      </c>
      <c r="AB24" s="3">
        <v>84</v>
      </c>
      <c r="AC24" s="3">
        <v>-366</v>
      </c>
      <c r="AD24" s="3">
        <v>-366</v>
      </c>
      <c r="AE24" s="3">
        <v>-366</v>
      </c>
      <c r="AF24" s="3">
        <v>-366</v>
      </c>
      <c r="AG24" s="3">
        <v>-366</v>
      </c>
      <c r="AH24" s="3">
        <v>-366</v>
      </c>
      <c r="AI24" s="3">
        <v>-366</v>
      </c>
    </row>
    <row r="25" spans="1:35" x14ac:dyDescent="0.3">
      <c r="A25" s="12" t="s">
        <v>252</v>
      </c>
      <c r="B25" s="3">
        <v>8957</v>
      </c>
      <c r="C25" s="3">
        <v>11854</v>
      </c>
      <c r="D25" s="3">
        <v>11049</v>
      </c>
      <c r="E25" s="3">
        <v>12361</v>
      </c>
      <c r="F25" s="3">
        <v>10936</v>
      </c>
      <c r="G25" s="3">
        <v>11620</v>
      </c>
      <c r="H25" s="3">
        <v>16855</v>
      </c>
      <c r="I25" s="3">
        <v>16717</v>
      </c>
      <c r="J25" s="3">
        <v>14633</v>
      </c>
      <c r="K25" s="3">
        <v>12057</v>
      </c>
      <c r="L25" s="3">
        <v>13757</v>
      </c>
      <c r="M25" s="3">
        <v>14345</v>
      </c>
      <c r="N25" s="3">
        <v>4739</v>
      </c>
      <c r="O25" s="3">
        <v>9311</v>
      </c>
      <c r="P25" s="3">
        <v>7896</v>
      </c>
      <c r="Q25" s="3">
        <v>-4095</v>
      </c>
      <c r="R25" s="3">
        <v>6815</v>
      </c>
      <c r="S25" s="3">
        <v>6993</v>
      </c>
      <c r="T25" s="3">
        <v>5213</v>
      </c>
      <c r="U25" s="3">
        <v>5823</v>
      </c>
      <c r="V25" s="3">
        <v>2856</v>
      </c>
      <c r="W25" s="3">
        <v>3592</v>
      </c>
      <c r="X25" s="3">
        <v>-3858</v>
      </c>
      <c r="Y25" s="3">
        <v>1123</v>
      </c>
      <c r="Z25" s="3">
        <v>6285</v>
      </c>
      <c r="AA25" s="3">
        <v>7453</v>
      </c>
      <c r="AB25" s="3">
        <v>-4680</v>
      </c>
      <c r="AC25" s="3">
        <v>164</v>
      </c>
      <c r="AD25" s="3">
        <v>6856</v>
      </c>
      <c r="AE25" s="3">
        <v>4157</v>
      </c>
      <c r="AF25" s="3">
        <v>1573</v>
      </c>
      <c r="AG25" s="3">
        <v>-173</v>
      </c>
      <c r="AH25" s="3">
        <v>-1393</v>
      </c>
      <c r="AI25" s="3">
        <v>-3081</v>
      </c>
    </row>
  </sheetData>
  <mergeCells count="2">
    <mergeCell ref="A1:AI1"/>
    <mergeCell ref="A2:AI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ED52-2F9E-431A-B5A4-20DFA1653F06}">
  <dimension ref="A1:AI29"/>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214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215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3" t="s">
        <v>216</v>
      </c>
      <c r="B5" s="3">
        <v>169808</v>
      </c>
      <c r="C5" s="3">
        <v>174999</v>
      </c>
      <c r="D5" s="3">
        <v>181846</v>
      </c>
      <c r="E5" s="3">
        <v>187623</v>
      </c>
      <c r="F5" s="3">
        <v>197731</v>
      </c>
      <c r="G5" s="3">
        <v>207287</v>
      </c>
      <c r="H5" s="3">
        <v>210578</v>
      </c>
      <c r="I5" s="3">
        <v>212842</v>
      </c>
      <c r="J5" s="3">
        <v>218306</v>
      </c>
      <c r="K5" s="3">
        <v>226543</v>
      </c>
      <c r="L5" s="3">
        <v>237724</v>
      </c>
      <c r="M5" s="3">
        <v>250636</v>
      </c>
      <c r="N5" s="3">
        <v>264555</v>
      </c>
      <c r="O5" s="3">
        <v>259668</v>
      </c>
      <c r="P5" s="3">
        <v>265524</v>
      </c>
      <c r="Q5" s="3">
        <v>275190</v>
      </c>
      <c r="R5" s="3">
        <v>283302</v>
      </c>
      <c r="S5" s="3">
        <v>288040</v>
      </c>
      <c r="T5" s="3">
        <v>291711</v>
      </c>
      <c r="U5" s="3">
        <v>295032</v>
      </c>
      <c r="V5" s="3">
        <v>298941</v>
      </c>
      <c r="W5" s="3">
        <v>310106</v>
      </c>
      <c r="X5" s="3">
        <v>319510</v>
      </c>
      <c r="Y5" s="3">
        <v>329650</v>
      </c>
      <c r="Z5" s="3">
        <v>322232</v>
      </c>
      <c r="AA5" s="3">
        <v>343681</v>
      </c>
      <c r="AB5" s="3">
        <v>376364</v>
      </c>
      <c r="AC5" s="3">
        <v>408480</v>
      </c>
      <c r="AD5" s="3">
        <v>425745</v>
      </c>
      <c r="AE5" s="3">
        <v>441754</v>
      </c>
      <c r="AF5" s="3">
        <v>455473</v>
      </c>
      <c r="AG5" s="3">
        <v>469417</v>
      </c>
      <c r="AH5" s="3">
        <v>483871</v>
      </c>
      <c r="AI5" s="3">
        <v>498332</v>
      </c>
    </row>
    <row r="6" spans="1:35" x14ac:dyDescent="0.3">
      <c r="A6" s="7" t="s">
        <v>217</v>
      </c>
      <c r="B6" s="3">
        <v>111072</v>
      </c>
      <c r="C6" s="3">
        <v>115291</v>
      </c>
      <c r="D6" s="3">
        <v>119495</v>
      </c>
      <c r="E6" s="3">
        <v>125798</v>
      </c>
      <c r="F6" s="3">
        <v>131562</v>
      </c>
      <c r="G6" s="3">
        <v>138980</v>
      </c>
      <c r="H6" s="3">
        <v>145586</v>
      </c>
      <c r="I6" s="3">
        <v>148577</v>
      </c>
      <c r="J6" s="3">
        <v>153099</v>
      </c>
      <c r="K6" s="3">
        <v>158446</v>
      </c>
      <c r="L6" s="3">
        <v>166129</v>
      </c>
      <c r="M6" s="3">
        <v>175029</v>
      </c>
      <c r="N6" s="3">
        <v>184622</v>
      </c>
      <c r="O6" s="3">
        <v>186117</v>
      </c>
      <c r="P6" s="3">
        <v>190229</v>
      </c>
      <c r="Q6" s="3">
        <v>198749</v>
      </c>
      <c r="R6" s="3">
        <v>205540</v>
      </c>
      <c r="S6" s="3">
        <v>209418</v>
      </c>
      <c r="T6" s="3">
        <v>212301</v>
      </c>
      <c r="U6" s="3">
        <v>214436</v>
      </c>
      <c r="V6" s="3">
        <v>218328</v>
      </c>
      <c r="W6" s="3">
        <v>226100</v>
      </c>
      <c r="X6" s="3">
        <v>233605</v>
      </c>
      <c r="Y6" s="3">
        <v>242126</v>
      </c>
      <c r="Z6" s="3">
        <v>238046</v>
      </c>
      <c r="AA6" s="3">
        <v>252212</v>
      </c>
      <c r="AB6" s="3">
        <v>275746</v>
      </c>
      <c r="AC6" s="3">
        <v>298479</v>
      </c>
      <c r="AD6" s="3">
        <v>311115</v>
      </c>
      <c r="AE6" s="3">
        <v>323624</v>
      </c>
      <c r="AF6" s="3">
        <v>333915</v>
      </c>
      <c r="AG6" s="3">
        <v>344418</v>
      </c>
      <c r="AH6" s="3">
        <v>355335</v>
      </c>
      <c r="AI6" s="3">
        <v>366298</v>
      </c>
    </row>
    <row r="7" spans="1:35" x14ac:dyDescent="0.3">
      <c r="A7" s="7" t="s">
        <v>218</v>
      </c>
      <c r="B7" s="3">
        <v>32249</v>
      </c>
      <c r="C7" s="3">
        <v>33416</v>
      </c>
      <c r="D7" s="3">
        <v>34547</v>
      </c>
      <c r="E7" s="3">
        <v>35389</v>
      </c>
      <c r="F7" s="3">
        <v>36888</v>
      </c>
      <c r="G7" s="3">
        <v>37971</v>
      </c>
      <c r="H7" s="3">
        <v>36995</v>
      </c>
      <c r="I7" s="3">
        <v>37527</v>
      </c>
      <c r="J7" s="3">
        <v>38172</v>
      </c>
      <c r="K7" s="3">
        <v>40709</v>
      </c>
      <c r="L7" s="3">
        <v>43234</v>
      </c>
      <c r="M7" s="3">
        <v>45297</v>
      </c>
      <c r="N7" s="3">
        <v>46045</v>
      </c>
      <c r="O7" s="3">
        <v>44462</v>
      </c>
      <c r="P7" s="3">
        <v>46231</v>
      </c>
      <c r="Q7" s="3">
        <v>47948</v>
      </c>
      <c r="R7" s="3">
        <v>49685</v>
      </c>
      <c r="S7" s="3">
        <v>51029</v>
      </c>
      <c r="T7" s="3">
        <v>52307</v>
      </c>
      <c r="U7" s="3">
        <v>54069</v>
      </c>
      <c r="V7" s="3">
        <v>54833</v>
      </c>
      <c r="W7" s="3">
        <v>56916</v>
      </c>
      <c r="X7" s="3">
        <v>58554</v>
      </c>
      <c r="Y7" s="3">
        <v>60087</v>
      </c>
      <c r="Z7" s="3">
        <v>59150</v>
      </c>
      <c r="AA7" s="3">
        <v>63227</v>
      </c>
      <c r="AB7" s="3">
        <v>67689</v>
      </c>
      <c r="AC7" s="3">
        <v>72275</v>
      </c>
      <c r="AD7" s="3">
        <v>74688</v>
      </c>
      <c r="AE7" s="3">
        <v>76983</v>
      </c>
      <c r="AF7" s="3">
        <v>79251</v>
      </c>
      <c r="AG7" s="3">
        <v>81518</v>
      </c>
      <c r="AH7" s="3">
        <v>83911</v>
      </c>
      <c r="AI7" s="3">
        <v>86286</v>
      </c>
    </row>
    <row r="8" spans="1:35" x14ac:dyDescent="0.3">
      <c r="A8" s="7" t="s">
        <v>219</v>
      </c>
      <c r="B8" s="3">
        <v>26487</v>
      </c>
      <c r="C8" s="3">
        <v>26292</v>
      </c>
      <c r="D8" s="3">
        <v>27804</v>
      </c>
      <c r="E8" s="3">
        <v>26436</v>
      </c>
      <c r="F8" s="3">
        <v>29280</v>
      </c>
      <c r="G8" s="3">
        <v>30337</v>
      </c>
      <c r="H8" s="3">
        <v>27996</v>
      </c>
      <c r="I8" s="3">
        <v>26738</v>
      </c>
      <c r="J8" s="3">
        <v>27036</v>
      </c>
      <c r="K8" s="3">
        <v>27388</v>
      </c>
      <c r="L8" s="3">
        <v>28361</v>
      </c>
      <c r="M8" s="3">
        <v>30309</v>
      </c>
      <c r="N8" s="3">
        <v>33889</v>
      </c>
      <c r="O8" s="3">
        <v>29088</v>
      </c>
      <c r="P8" s="3">
        <v>29064</v>
      </c>
      <c r="Q8" s="3">
        <v>28493</v>
      </c>
      <c r="R8" s="3">
        <v>28076</v>
      </c>
      <c r="S8" s="3">
        <v>27593</v>
      </c>
      <c r="T8" s="3">
        <v>27103</v>
      </c>
      <c r="U8" s="3">
        <v>26527</v>
      </c>
      <c r="V8" s="3">
        <v>25779</v>
      </c>
      <c r="W8" s="3">
        <v>27090</v>
      </c>
      <c r="X8" s="3">
        <v>27351</v>
      </c>
      <c r="Y8" s="3">
        <v>27436</v>
      </c>
      <c r="Z8" s="3">
        <v>25036</v>
      </c>
      <c r="AA8" s="3">
        <v>28242</v>
      </c>
      <c r="AB8" s="3">
        <v>32929</v>
      </c>
      <c r="AC8" s="3">
        <v>37726</v>
      </c>
      <c r="AD8" s="3">
        <v>39943</v>
      </c>
      <c r="AE8" s="3">
        <v>41147</v>
      </c>
      <c r="AF8" s="3">
        <v>42307</v>
      </c>
      <c r="AG8" s="3">
        <v>43482</v>
      </c>
      <c r="AH8" s="3">
        <v>44625</v>
      </c>
      <c r="AI8" s="3">
        <v>45748</v>
      </c>
    </row>
    <row r="9" spans="1:35" x14ac:dyDescent="0.3">
      <c r="A9" s="3" t="s">
        <v>220</v>
      </c>
      <c r="B9" s="3">
        <v>-29818</v>
      </c>
      <c r="C9" s="3">
        <v>-31992</v>
      </c>
      <c r="D9" s="3">
        <v>-34122</v>
      </c>
      <c r="E9" s="3">
        <v>-35342</v>
      </c>
      <c r="F9" s="3">
        <v>-37998</v>
      </c>
      <c r="G9" s="3">
        <v>-39584</v>
      </c>
      <c r="H9" s="3">
        <v>-40765</v>
      </c>
      <c r="I9" s="3">
        <v>-40346</v>
      </c>
      <c r="J9" s="3">
        <v>-41640</v>
      </c>
      <c r="K9" s="3">
        <v>-42800</v>
      </c>
      <c r="L9" s="3">
        <v>-43850</v>
      </c>
      <c r="M9" s="3">
        <v>-46526</v>
      </c>
      <c r="N9" s="3">
        <v>-49132</v>
      </c>
      <c r="O9" s="3">
        <v>-43769</v>
      </c>
      <c r="P9" s="3">
        <v>-47010</v>
      </c>
      <c r="Q9" s="3">
        <v>-50065</v>
      </c>
      <c r="R9" s="3">
        <v>-51677</v>
      </c>
      <c r="S9" s="3">
        <v>-53262</v>
      </c>
      <c r="T9" s="3">
        <v>-54128</v>
      </c>
      <c r="U9" s="3">
        <v>-53835</v>
      </c>
      <c r="V9" s="3">
        <v>-50733</v>
      </c>
      <c r="W9" s="3">
        <v>-52211</v>
      </c>
      <c r="X9" s="3">
        <v>-53384</v>
      </c>
      <c r="Y9" s="3">
        <v>-52586</v>
      </c>
      <c r="Z9" s="3">
        <v>-39357</v>
      </c>
      <c r="AA9" s="3">
        <v>-46977</v>
      </c>
      <c r="AB9" s="3">
        <v>-56581</v>
      </c>
      <c r="AC9" s="3">
        <v>-60591</v>
      </c>
      <c r="AD9" s="3">
        <v>-63987</v>
      </c>
      <c r="AE9" s="3">
        <v>-67221</v>
      </c>
      <c r="AF9" s="3">
        <v>-69073</v>
      </c>
      <c r="AG9" s="3">
        <v>-70476</v>
      </c>
      <c r="AH9" s="3">
        <v>-72552</v>
      </c>
      <c r="AI9" s="3">
        <v>-74450</v>
      </c>
    </row>
    <row r="10" spans="1:35" x14ac:dyDescent="0.3">
      <c r="A10" s="7" t="s">
        <v>221</v>
      </c>
      <c r="B10" s="3">
        <v>-2076</v>
      </c>
      <c r="C10" s="3">
        <v>-2729</v>
      </c>
      <c r="D10" s="3">
        <v>-3528</v>
      </c>
      <c r="E10" s="3">
        <v>-4014</v>
      </c>
      <c r="F10" s="3">
        <v>-4361</v>
      </c>
      <c r="G10" s="3">
        <v>-4634</v>
      </c>
      <c r="H10" s="3">
        <v>-4294</v>
      </c>
      <c r="I10" s="3">
        <v>-3444</v>
      </c>
      <c r="J10" s="3">
        <v>-3228</v>
      </c>
      <c r="K10" s="3">
        <v>-3180</v>
      </c>
      <c r="L10" s="3">
        <v>-3829</v>
      </c>
      <c r="M10" s="3">
        <v>-5254</v>
      </c>
      <c r="N10" s="3">
        <v>-5311</v>
      </c>
      <c r="O10" s="3">
        <v>-2371</v>
      </c>
      <c r="P10" s="3">
        <v>-3184</v>
      </c>
      <c r="Q10" s="3">
        <v>-3342</v>
      </c>
      <c r="R10" s="3">
        <v>-3144</v>
      </c>
      <c r="S10" s="3">
        <v>-2157</v>
      </c>
      <c r="T10" s="3">
        <v>-1934</v>
      </c>
      <c r="U10" s="3">
        <v>-1571</v>
      </c>
      <c r="V10" s="3">
        <v>924</v>
      </c>
      <c r="W10" s="3">
        <v>1442</v>
      </c>
      <c r="X10" s="3">
        <v>1880</v>
      </c>
      <c r="Y10" s="3">
        <v>2214</v>
      </c>
      <c r="Z10" s="3">
        <v>14773</v>
      </c>
      <c r="AA10" s="3">
        <v>10961</v>
      </c>
      <c r="AB10" s="3">
        <v>8404</v>
      </c>
      <c r="AC10" s="3">
        <v>9638</v>
      </c>
      <c r="AD10" s="3">
        <v>11340</v>
      </c>
      <c r="AE10" s="3">
        <v>12535</v>
      </c>
      <c r="AF10" s="3">
        <v>13731</v>
      </c>
      <c r="AG10" s="3">
        <v>14933</v>
      </c>
      <c r="AH10" s="3">
        <v>16020</v>
      </c>
      <c r="AI10" s="3">
        <v>17092</v>
      </c>
    </row>
    <row r="11" spans="1:35" x14ac:dyDescent="0.3">
      <c r="A11" s="7" t="s">
        <v>222</v>
      </c>
      <c r="B11" s="3">
        <v>-28512</v>
      </c>
      <c r="C11" s="3">
        <v>-30351</v>
      </c>
      <c r="D11" s="3">
        <v>-31483</v>
      </c>
      <c r="E11" s="3">
        <v>-32033</v>
      </c>
      <c r="F11" s="3">
        <v>-34233</v>
      </c>
      <c r="G11" s="3">
        <v>-35967</v>
      </c>
      <c r="H11" s="3">
        <v>-37208</v>
      </c>
      <c r="I11" s="3">
        <v>-37254</v>
      </c>
      <c r="J11" s="3">
        <v>-38864</v>
      </c>
      <c r="K11" s="3">
        <v>-40456</v>
      </c>
      <c r="L11" s="3">
        <v>-40858</v>
      </c>
      <c r="M11" s="3">
        <v>-42546</v>
      </c>
      <c r="N11" s="3">
        <v>-45246</v>
      </c>
      <c r="O11" s="3">
        <v>-43760</v>
      </c>
      <c r="P11" s="3">
        <v>-46163</v>
      </c>
      <c r="Q11" s="3">
        <v>-48809</v>
      </c>
      <c r="R11" s="3">
        <v>-50594</v>
      </c>
      <c r="S11" s="3">
        <v>-53160</v>
      </c>
      <c r="T11" s="3">
        <v>-54177</v>
      </c>
      <c r="U11" s="3">
        <v>-54031</v>
      </c>
      <c r="V11" s="3">
        <v>-53619</v>
      </c>
      <c r="W11" s="3">
        <v>-55507</v>
      </c>
      <c r="X11" s="3">
        <v>-56987</v>
      </c>
      <c r="Y11" s="3">
        <v>-56786</v>
      </c>
      <c r="Z11" s="3">
        <v>-56788</v>
      </c>
      <c r="AA11" s="3">
        <v>-59719</v>
      </c>
      <c r="AB11" s="3">
        <v>-68633</v>
      </c>
      <c r="AC11" s="3">
        <v>-72679</v>
      </c>
      <c r="AD11" s="3">
        <v>-76460</v>
      </c>
      <c r="AE11" s="3">
        <v>-80882</v>
      </c>
      <c r="AF11" s="3">
        <v>-84110</v>
      </c>
      <c r="AG11" s="3">
        <v>-87473</v>
      </c>
      <c r="AH11" s="3">
        <v>-90930</v>
      </c>
      <c r="AI11" s="3">
        <v>-94198</v>
      </c>
    </row>
    <row r="12" spans="1:35" x14ac:dyDescent="0.3">
      <c r="A12" s="7" t="s">
        <v>223</v>
      </c>
      <c r="B12" s="3">
        <v>770</v>
      </c>
      <c r="C12" s="3">
        <v>1088</v>
      </c>
      <c r="D12" s="3">
        <v>889</v>
      </c>
      <c r="E12" s="3">
        <v>706</v>
      </c>
      <c r="F12" s="3">
        <v>596</v>
      </c>
      <c r="G12" s="3">
        <v>1017</v>
      </c>
      <c r="H12" s="3">
        <v>737</v>
      </c>
      <c r="I12" s="3">
        <v>352</v>
      </c>
      <c r="J12" s="3">
        <v>452</v>
      </c>
      <c r="K12" s="3">
        <v>836</v>
      </c>
      <c r="L12" s="3">
        <v>837</v>
      </c>
      <c r="M12" s="3">
        <v>1274</v>
      </c>
      <c r="N12" s="3">
        <v>1425</v>
      </c>
      <c r="O12" s="3">
        <v>2362</v>
      </c>
      <c r="P12" s="3">
        <v>2337</v>
      </c>
      <c r="Q12" s="3">
        <v>2086</v>
      </c>
      <c r="R12" s="3">
        <v>2061</v>
      </c>
      <c r="S12" s="3">
        <v>2055</v>
      </c>
      <c r="T12" s="3">
        <v>1984</v>
      </c>
      <c r="U12" s="3">
        <v>1767</v>
      </c>
      <c r="V12" s="3">
        <v>1962</v>
      </c>
      <c r="W12" s="3">
        <v>1853</v>
      </c>
      <c r="X12" s="3">
        <v>1724</v>
      </c>
      <c r="Y12" s="3">
        <v>1986</v>
      </c>
      <c r="Z12" s="3">
        <v>2657</v>
      </c>
      <c r="AA12" s="3">
        <v>1781</v>
      </c>
      <c r="AB12" s="3">
        <v>3648</v>
      </c>
      <c r="AC12" s="3">
        <v>2451</v>
      </c>
      <c r="AD12" s="3">
        <v>1133</v>
      </c>
      <c r="AE12" s="3">
        <v>1126</v>
      </c>
      <c r="AF12" s="3">
        <v>1306</v>
      </c>
      <c r="AG12" s="3">
        <v>2064</v>
      </c>
      <c r="AH12" s="3">
        <v>2358</v>
      </c>
      <c r="AI12" s="3">
        <v>2656</v>
      </c>
    </row>
    <row r="13" spans="1:35" x14ac:dyDescent="0.3">
      <c r="A13" s="3" t="s">
        <v>224</v>
      </c>
      <c r="B13" s="3">
        <v>139990</v>
      </c>
      <c r="C13" s="3">
        <v>143007</v>
      </c>
      <c r="D13" s="3">
        <v>147724</v>
      </c>
      <c r="E13" s="3">
        <v>152281</v>
      </c>
      <c r="F13" s="3">
        <v>159733</v>
      </c>
      <c r="G13" s="3">
        <v>167703</v>
      </c>
      <c r="H13" s="3">
        <v>169813</v>
      </c>
      <c r="I13" s="3">
        <v>172496</v>
      </c>
      <c r="J13" s="3">
        <v>176666</v>
      </c>
      <c r="K13" s="3">
        <v>183743</v>
      </c>
      <c r="L13" s="3">
        <v>193874</v>
      </c>
      <c r="M13" s="3">
        <v>204110</v>
      </c>
      <c r="N13" s="3">
        <v>215423</v>
      </c>
      <c r="O13" s="3">
        <v>215898</v>
      </c>
      <c r="P13" s="3">
        <v>218514</v>
      </c>
      <c r="Q13" s="3">
        <v>225125</v>
      </c>
      <c r="R13" s="3">
        <v>231624</v>
      </c>
      <c r="S13" s="3">
        <v>234778</v>
      </c>
      <c r="T13" s="3">
        <v>237584</v>
      </c>
      <c r="U13" s="3">
        <v>241197</v>
      </c>
      <c r="V13" s="3">
        <v>248208</v>
      </c>
      <c r="W13" s="3">
        <v>257894</v>
      </c>
      <c r="X13" s="3">
        <v>266126</v>
      </c>
      <c r="Y13" s="3">
        <v>277064</v>
      </c>
      <c r="Z13" s="3">
        <v>282874</v>
      </c>
      <c r="AA13" s="3">
        <v>296704</v>
      </c>
      <c r="AB13" s="3">
        <v>319783</v>
      </c>
      <c r="AC13" s="3">
        <v>347889</v>
      </c>
      <c r="AD13" s="3">
        <v>361758</v>
      </c>
      <c r="AE13" s="3">
        <v>374533</v>
      </c>
      <c r="AF13" s="3">
        <v>386400</v>
      </c>
      <c r="AG13" s="3">
        <v>398941</v>
      </c>
      <c r="AH13" s="3">
        <v>411319</v>
      </c>
      <c r="AI13" s="3">
        <v>423882</v>
      </c>
    </row>
    <row r="14" spans="1:35" x14ac:dyDescent="0.3">
      <c r="A14" s="12" t="s">
        <v>225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x14ac:dyDescent="0.3">
      <c r="A15" s="3" t="s">
        <v>216</v>
      </c>
      <c r="B15" s="3">
        <v>36858</v>
      </c>
      <c r="C15" s="3">
        <v>39286</v>
      </c>
      <c r="D15" s="3">
        <v>40078</v>
      </c>
      <c r="E15" s="3">
        <v>41660</v>
      </c>
      <c r="F15" s="3">
        <v>44879</v>
      </c>
      <c r="G15" s="3">
        <v>41147</v>
      </c>
      <c r="H15" s="3">
        <v>44325</v>
      </c>
      <c r="I15" s="3">
        <v>49070</v>
      </c>
      <c r="J15" s="3">
        <v>55437</v>
      </c>
      <c r="K15" s="3">
        <v>58501</v>
      </c>
      <c r="L15" s="3">
        <v>61636</v>
      </c>
      <c r="M15" s="3">
        <v>66378</v>
      </c>
      <c r="N15" s="3">
        <v>63840</v>
      </c>
      <c r="O15" s="3">
        <v>62201</v>
      </c>
      <c r="P15" s="3">
        <v>69767</v>
      </c>
      <c r="Q15" s="3">
        <v>66145</v>
      </c>
      <c r="R15" s="3">
        <v>74250</v>
      </c>
      <c r="S15" s="3">
        <v>75488</v>
      </c>
      <c r="T15" s="3">
        <v>80678</v>
      </c>
      <c r="U15" s="3">
        <v>87160</v>
      </c>
      <c r="V15" s="3">
        <v>91277</v>
      </c>
      <c r="W15" s="3">
        <v>91907</v>
      </c>
      <c r="X15" s="3">
        <v>94798</v>
      </c>
      <c r="Y15" s="3">
        <v>102232</v>
      </c>
      <c r="Z15" s="3">
        <v>100881</v>
      </c>
      <c r="AA15" s="3">
        <v>117426</v>
      </c>
      <c r="AB15" s="3">
        <v>128930</v>
      </c>
      <c r="AC15" s="3">
        <v>128129</v>
      </c>
      <c r="AD15" s="3">
        <v>134512</v>
      </c>
      <c r="AE15" s="3">
        <v>139106</v>
      </c>
      <c r="AF15" s="3">
        <v>145488</v>
      </c>
      <c r="AG15" s="3">
        <v>151446</v>
      </c>
      <c r="AH15" s="3">
        <v>157204</v>
      </c>
      <c r="AI15" s="3">
        <v>163272</v>
      </c>
    </row>
    <row r="16" spans="1:35" x14ac:dyDescent="0.3">
      <c r="A16" s="7" t="s">
        <v>226</v>
      </c>
      <c r="B16" s="3">
        <v>45244</v>
      </c>
      <c r="C16" s="3">
        <v>47534</v>
      </c>
      <c r="D16" s="3">
        <v>49842</v>
      </c>
      <c r="E16" s="3">
        <v>50760</v>
      </c>
      <c r="F16" s="3">
        <v>55889</v>
      </c>
      <c r="G16" s="3">
        <v>55624</v>
      </c>
      <c r="H16" s="3">
        <v>57998</v>
      </c>
      <c r="I16" s="3">
        <v>61768</v>
      </c>
      <c r="J16" s="3">
        <v>70117</v>
      </c>
      <c r="K16" s="3">
        <v>75048</v>
      </c>
      <c r="L16" s="3">
        <v>78961</v>
      </c>
      <c r="M16" s="3">
        <v>85412</v>
      </c>
      <c r="N16" s="3">
        <v>82825</v>
      </c>
      <c r="O16" s="3">
        <v>79270</v>
      </c>
      <c r="P16" s="3">
        <v>89060</v>
      </c>
      <c r="Q16" s="3">
        <v>90317</v>
      </c>
      <c r="R16" s="3">
        <v>89518</v>
      </c>
      <c r="S16" s="3">
        <v>90739</v>
      </c>
      <c r="T16" s="3">
        <v>95765</v>
      </c>
      <c r="U16" s="3">
        <v>104667</v>
      </c>
      <c r="V16" s="3">
        <v>110510</v>
      </c>
      <c r="W16" s="3">
        <v>114080</v>
      </c>
      <c r="X16" s="3">
        <v>118294</v>
      </c>
      <c r="Y16" s="3">
        <v>125599</v>
      </c>
      <c r="Z16" s="3">
        <v>121850</v>
      </c>
      <c r="AA16" s="3">
        <v>141834</v>
      </c>
      <c r="AB16" s="3">
        <v>154676</v>
      </c>
      <c r="AC16" s="3">
        <v>153770</v>
      </c>
      <c r="AD16" s="3">
        <v>160747</v>
      </c>
      <c r="AE16" s="3">
        <v>165302</v>
      </c>
      <c r="AF16" s="3">
        <v>171469</v>
      </c>
      <c r="AG16" s="3">
        <v>177178</v>
      </c>
      <c r="AH16" s="3">
        <v>182899</v>
      </c>
      <c r="AI16" s="3">
        <v>188374</v>
      </c>
    </row>
    <row r="17" spans="1:35" x14ac:dyDescent="0.3">
      <c r="A17" s="7" t="s">
        <v>219</v>
      </c>
      <c r="B17" s="3">
        <v>-8386</v>
      </c>
      <c r="C17" s="3">
        <v>-8248</v>
      </c>
      <c r="D17" s="3">
        <v>-9764</v>
      </c>
      <c r="E17" s="3">
        <v>-9100</v>
      </c>
      <c r="F17" s="3">
        <v>-11010</v>
      </c>
      <c r="G17" s="3">
        <v>-14477</v>
      </c>
      <c r="H17" s="3">
        <v>-13673</v>
      </c>
      <c r="I17" s="3">
        <v>-12698</v>
      </c>
      <c r="J17" s="3">
        <v>-14680</v>
      </c>
      <c r="K17" s="3">
        <v>-16547</v>
      </c>
      <c r="L17" s="3">
        <v>-17325</v>
      </c>
      <c r="M17" s="3">
        <v>-19034</v>
      </c>
      <c r="N17" s="3">
        <v>-18985</v>
      </c>
      <c r="O17" s="3">
        <v>-17070</v>
      </c>
      <c r="P17" s="3">
        <v>-19293</v>
      </c>
      <c r="Q17" s="3">
        <v>-24172</v>
      </c>
      <c r="R17" s="3">
        <v>-15268</v>
      </c>
      <c r="S17" s="3">
        <v>-15251</v>
      </c>
      <c r="T17" s="3">
        <v>-15087</v>
      </c>
      <c r="U17" s="3">
        <v>-17507</v>
      </c>
      <c r="V17" s="3">
        <v>-19233</v>
      </c>
      <c r="W17" s="3">
        <v>-22174</v>
      </c>
      <c r="X17" s="3">
        <v>-23495</v>
      </c>
      <c r="Y17" s="3">
        <v>-23367</v>
      </c>
      <c r="Z17" s="3">
        <v>-20968</v>
      </c>
      <c r="AA17" s="3">
        <v>-24408</v>
      </c>
      <c r="AB17" s="3">
        <v>-25746</v>
      </c>
      <c r="AC17" s="3">
        <v>-25641</v>
      </c>
      <c r="AD17" s="3">
        <v>-26235</v>
      </c>
      <c r="AE17" s="3">
        <v>-26196</v>
      </c>
      <c r="AF17" s="3">
        <v>-25982</v>
      </c>
      <c r="AG17" s="3">
        <v>-25732</v>
      </c>
      <c r="AH17" s="3">
        <v>-25695</v>
      </c>
      <c r="AI17" s="3">
        <v>-25102</v>
      </c>
    </row>
    <row r="18" spans="1:35" x14ac:dyDescent="0.3">
      <c r="A18" s="3" t="s">
        <v>220</v>
      </c>
      <c r="B18" s="3">
        <v>-4585</v>
      </c>
      <c r="C18" s="3">
        <v>-4996</v>
      </c>
      <c r="D18" s="3">
        <v>-6438</v>
      </c>
      <c r="E18" s="3">
        <v>-6520</v>
      </c>
      <c r="F18" s="3">
        <v>-6600</v>
      </c>
      <c r="G18" s="3">
        <v>-6710</v>
      </c>
      <c r="H18" s="3">
        <v>-6540</v>
      </c>
      <c r="I18" s="3">
        <v>-5933</v>
      </c>
      <c r="J18" s="3">
        <v>-7569</v>
      </c>
      <c r="K18" s="3">
        <v>-8310</v>
      </c>
      <c r="L18" s="3">
        <v>-9913</v>
      </c>
      <c r="M18" s="3">
        <v>-9504</v>
      </c>
      <c r="N18" s="3">
        <v>-10055</v>
      </c>
      <c r="O18" s="3">
        <v>-6608</v>
      </c>
      <c r="P18" s="3">
        <v>-6397</v>
      </c>
      <c r="Q18" s="3">
        <v>-8085</v>
      </c>
      <c r="R18" s="3">
        <v>-9879</v>
      </c>
      <c r="S18" s="3">
        <v>-10238</v>
      </c>
      <c r="T18" s="3">
        <v>-10998</v>
      </c>
      <c r="U18" s="3">
        <v>-11678</v>
      </c>
      <c r="V18" s="3">
        <v>-12932</v>
      </c>
      <c r="W18" s="3">
        <v>-16556</v>
      </c>
      <c r="X18" s="3">
        <v>-18223</v>
      </c>
      <c r="Y18" s="3">
        <v>-16816</v>
      </c>
      <c r="Z18" s="3">
        <v>-11058</v>
      </c>
      <c r="AA18" s="3">
        <v>-16543</v>
      </c>
      <c r="AB18" s="3">
        <v>-18901</v>
      </c>
      <c r="AC18" s="3">
        <v>-21715</v>
      </c>
      <c r="AD18" s="3">
        <v>-24411</v>
      </c>
      <c r="AE18" s="3">
        <v>-23173</v>
      </c>
      <c r="AF18" s="3">
        <v>-23615</v>
      </c>
      <c r="AG18" s="3">
        <v>-23906</v>
      </c>
      <c r="AH18" s="3">
        <v>-24230</v>
      </c>
      <c r="AI18" s="3">
        <v>-24386</v>
      </c>
    </row>
    <row r="19" spans="1:35" x14ac:dyDescent="0.3">
      <c r="A19" s="3" t="s">
        <v>224</v>
      </c>
      <c r="B19" s="3">
        <v>32273</v>
      </c>
      <c r="C19" s="3">
        <v>34290</v>
      </c>
      <c r="D19" s="3">
        <v>33640</v>
      </c>
      <c r="E19" s="3">
        <v>35140</v>
      </c>
      <c r="F19" s="3">
        <v>38279</v>
      </c>
      <c r="G19" s="3">
        <v>34437</v>
      </c>
      <c r="H19" s="3">
        <v>37785</v>
      </c>
      <c r="I19" s="3">
        <v>43137</v>
      </c>
      <c r="J19" s="3">
        <v>47868</v>
      </c>
      <c r="K19" s="3">
        <v>50191</v>
      </c>
      <c r="L19" s="3">
        <v>51723</v>
      </c>
      <c r="M19" s="3">
        <v>56874</v>
      </c>
      <c r="N19" s="3">
        <v>53785</v>
      </c>
      <c r="O19" s="3">
        <v>55592</v>
      </c>
      <c r="P19" s="3">
        <v>63370</v>
      </c>
      <c r="Q19" s="3">
        <v>58060</v>
      </c>
      <c r="R19" s="3">
        <v>64371</v>
      </c>
      <c r="S19" s="3">
        <v>65250</v>
      </c>
      <c r="T19" s="3">
        <v>69680</v>
      </c>
      <c r="U19" s="3">
        <v>75482</v>
      </c>
      <c r="V19" s="3">
        <v>78344</v>
      </c>
      <c r="W19" s="3">
        <v>75351</v>
      </c>
      <c r="X19" s="3">
        <v>76575</v>
      </c>
      <c r="Y19" s="3">
        <v>85416</v>
      </c>
      <c r="Z19" s="3">
        <v>89823</v>
      </c>
      <c r="AA19" s="3">
        <v>100882</v>
      </c>
      <c r="AB19" s="3">
        <v>110029</v>
      </c>
      <c r="AC19" s="3">
        <v>106414</v>
      </c>
      <c r="AD19" s="3">
        <v>110102</v>
      </c>
      <c r="AE19" s="3">
        <v>115933</v>
      </c>
      <c r="AF19" s="3">
        <v>121873</v>
      </c>
      <c r="AG19" s="3">
        <v>127540</v>
      </c>
      <c r="AH19" s="3">
        <v>132974</v>
      </c>
      <c r="AI19" s="3">
        <v>138886</v>
      </c>
    </row>
    <row r="20" spans="1:35" x14ac:dyDescent="0.3">
      <c r="A20" s="12" t="s">
        <v>227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
      <c r="A21" s="3" t="s">
        <v>216</v>
      </c>
      <c r="B21" s="3">
        <v>12605</v>
      </c>
      <c r="C21" s="3">
        <v>15270</v>
      </c>
      <c r="D21" s="3">
        <v>16349</v>
      </c>
      <c r="E21" s="3">
        <v>18670</v>
      </c>
      <c r="F21" s="3">
        <v>20374</v>
      </c>
      <c r="G21" s="3">
        <v>20846</v>
      </c>
      <c r="H21" s="3">
        <v>23075</v>
      </c>
      <c r="I21" s="3">
        <v>24657</v>
      </c>
      <c r="J21" s="3">
        <v>27198</v>
      </c>
      <c r="K21" s="3">
        <v>28866</v>
      </c>
      <c r="L21" s="3">
        <v>30467</v>
      </c>
      <c r="M21" s="3">
        <v>31386</v>
      </c>
      <c r="N21" s="3">
        <v>31903</v>
      </c>
      <c r="O21" s="3">
        <v>31048</v>
      </c>
      <c r="P21" s="3">
        <v>33423</v>
      </c>
      <c r="Q21" s="3">
        <v>35234</v>
      </c>
      <c r="R21" s="3">
        <v>37584</v>
      </c>
      <c r="S21" s="3">
        <v>39031</v>
      </c>
      <c r="T21" s="3">
        <v>39070</v>
      </c>
      <c r="U21" s="3">
        <v>40407</v>
      </c>
      <c r="V21" s="3">
        <v>43993</v>
      </c>
      <c r="W21" s="3">
        <v>47117</v>
      </c>
      <c r="X21" s="3">
        <v>49814</v>
      </c>
      <c r="Y21" s="3">
        <v>51425</v>
      </c>
      <c r="Z21" s="3">
        <v>42369</v>
      </c>
      <c r="AA21" s="3">
        <v>52229</v>
      </c>
      <c r="AB21" s="3">
        <v>57310</v>
      </c>
      <c r="AC21" s="3">
        <v>60162</v>
      </c>
      <c r="AD21" s="3">
        <v>60782</v>
      </c>
      <c r="AE21" s="3">
        <v>61554</v>
      </c>
      <c r="AF21" s="3">
        <v>61683</v>
      </c>
      <c r="AG21" s="3">
        <v>62305</v>
      </c>
      <c r="AH21" s="3">
        <v>63674</v>
      </c>
      <c r="AI21" s="3">
        <v>64612</v>
      </c>
    </row>
    <row r="22" spans="1:35" x14ac:dyDescent="0.3">
      <c r="A22" s="7" t="s">
        <v>226</v>
      </c>
      <c r="B22" s="3">
        <v>4748</v>
      </c>
      <c r="C22" s="3">
        <v>4806</v>
      </c>
      <c r="D22" s="3">
        <v>4940</v>
      </c>
      <c r="E22" s="3">
        <v>5081</v>
      </c>
      <c r="F22" s="3">
        <v>5324</v>
      </c>
      <c r="G22" s="3">
        <v>5470</v>
      </c>
      <c r="H22" s="3">
        <v>5635</v>
      </c>
      <c r="I22" s="3">
        <v>5863</v>
      </c>
      <c r="J22" s="3">
        <v>5988</v>
      </c>
      <c r="K22" s="3">
        <v>6509</v>
      </c>
      <c r="L22" s="3">
        <v>7004</v>
      </c>
      <c r="M22" s="3">
        <v>7367</v>
      </c>
      <c r="N22" s="3">
        <v>7700</v>
      </c>
      <c r="O22" s="3">
        <v>7557</v>
      </c>
      <c r="P22" s="3">
        <v>7905</v>
      </c>
      <c r="Q22" s="3">
        <v>8401</v>
      </c>
      <c r="R22" s="3">
        <v>8704</v>
      </c>
      <c r="S22" s="3">
        <v>8839</v>
      </c>
      <c r="T22" s="3">
        <v>9565</v>
      </c>
      <c r="U22" s="3">
        <v>9714</v>
      </c>
      <c r="V22" s="3">
        <v>9864</v>
      </c>
      <c r="W22" s="3">
        <v>10085</v>
      </c>
      <c r="X22" s="3">
        <v>10372</v>
      </c>
      <c r="Y22" s="3">
        <v>10653</v>
      </c>
      <c r="Z22" s="3">
        <v>10767</v>
      </c>
      <c r="AA22" s="3">
        <v>11420</v>
      </c>
      <c r="AB22" s="3">
        <v>12855</v>
      </c>
      <c r="AC22" s="3">
        <v>13797</v>
      </c>
      <c r="AD22" s="3">
        <v>14149</v>
      </c>
      <c r="AE22" s="3">
        <v>14731</v>
      </c>
      <c r="AF22" s="3">
        <v>15253</v>
      </c>
      <c r="AG22" s="3">
        <v>15777</v>
      </c>
      <c r="AH22" s="3">
        <v>16207</v>
      </c>
      <c r="AI22" s="3">
        <v>16632</v>
      </c>
    </row>
    <row r="23" spans="1:35" x14ac:dyDescent="0.3">
      <c r="A23" s="7" t="s">
        <v>228</v>
      </c>
      <c r="B23" s="3">
        <v>23363</v>
      </c>
      <c r="C23" s="3">
        <v>25313</v>
      </c>
      <c r="D23" s="3">
        <v>26150</v>
      </c>
      <c r="E23" s="3">
        <v>28017</v>
      </c>
      <c r="F23" s="3">
        <v>29371</v>
      </c>
      <c r="G23" s="3">
        <v>29284</v>
      </c>
      <c r="H23" s="3">
        <v>30324</v>
      </c>
      <c r="I23" s="3">
        <v>31094</v>
      </c>
      <c r="J23" s="3">
        <v>33324</v>
      </c>
      <c r="K23" s="3">
        <v>33411</v>
      </c>
      <c r="L23" s="3">
        <v>34051</v>
      </c>
      <c r="M23" s="3">
        <v>34662</v>
      </c>
      <c r="N23" s="3">
        <v>34597</v>
      </c>
      <c r="O23" s="3">
        <v>33705</v>
      </c>
      <c r="P23" s="3">
        <v>34650</v>
      </c>
      <c r="Q23" s="3">
        <v>35460</v>
      </c>
      <c r="R23" s="3">
        <v>37848</v>
      </c>
      <c r="S23" s="3">
        <v>38175</v>
      </c>
      <c r="T23" s="3">
        <v>38548</v>
      </c>
      <c r="U23" s="3">
        <v>39209</v>
      </c>
      <c r="V23" s="3">
        <v>41896</v>
      </c>
      <c r="W23" s="3">
        <v>43542</v>
      </c>
      <c r="X23" s="3">
        <v>45111</v>
      </c>
      <c r="Y23" s="3">
        <v>46349</v>
      </c>
      <c r="Z23" s="3">
        <v>37471</v>
      </c>
      <c r="AA23" s="3">
        <v>45733</v>
      </c>
      <c r="AB23" s="3">
        <v>49010</v>
      </c>
      <c r="AC23" s="3">
        <v>52688</v>
      </c>
      <c r="AD23" s="3">
        <v>54385</v>
      </c>
      <c r="AE23" s="3">
        <v>55866</v>
      </c>
      <c r="AF23" s="3">
        <v>56781</v>
      </c>
      <c r="AG23" s="3">
        <v>58240</v>
      </c>
      <c r="AH23" s="3">
        <v>60293</v>
      </c>
      <c r="AI23" s="3">
        <v>62459</v>
      </c>
    </row>
    <row r="24" spans="1:35" x14ac:dyDescent="0.3">
      <c r="A24" s="7" t="s">
        <v>219</v>
      </c>
      <c r="B24" s="3">
        <v>-15507</v>
      </c>
      <c r="C24" s="3">
        <v>-14849</v>
      </c>
      <c r="D24" s="3">
        <v>-14741</v>
      </c>
      <c r="E24" s="3">
        <v>-14429</v>
      </c>
      <c r="F24" s="3">
        <v>-14321</v>
      </c>
      <c r="G24" s="3">
        <v>-13908</v>
      </c>
      <c r="H24" s="3">
        <v>-12884</v>
      </c>
      <c r="I24" s="3">
        <v>-12301</v>
      </c>
      <c r="J24" s="3">
        <v>-12114</v>
      </c>
      <c r="K24" s="3">
        <v>-11054</v>
      </c>
      <c r="L24" s="3">
        <v>-10588</v>
      </c>
      <c r="M24" s="3">
        <v>-10644</v>
      </c>
      <c r="N24" s="3">
        <v>-10394</v>
      </c>
      <c r="O24" s="3">
        <v>-10214</v>
      </c>
      <c r="P24" s="3">
        <v>-9132</v>
      </c>
      <c r="Q24" s="3">
        <v>-8626</v>
      </c>
      <c r="R24" s="3">
        <v>-8968</v>
      </c>
      <c r="S24" s="3">
        <v>-7983</v>
      </c>
      <c r="T24" s="3">
        <v>-9043</v>
      </c>
      <c r="U24" s="3">
        <v>-8517</v>
      </c>
      <c r="V24" s="3">
        <v>-7767</v>
      </c>
      <c r="W24" s="3">
        <v>-6510</v>
      </c>
      <c r="X24" s="3">
        <v>-5670</v>
      </c>
      <c r="Y24" s="3">
        <v>-5577</v>
      </c>
      <c r="Z24" s="3">
        <v>-5869</v>
      </c>
      <c r="AA24" s="3">
        <v>-4924</v>
      </c>
      <c r="AB24" s="3">
        <v>-4556</v>
      </c>
      <c r="AC24" s="3">
        <v>-6323</v>
      </c>
      <c r="AD24" s="3">
        <v>-7752</v>
      </c>
      <c r="AE24" s="3">
        <v>-9043</v>
      </c>
      <c r="AF24" s="3">
        <v>-10351</v>
      </c>
      <c r="AG24" s="3">
        <v>-11712</v>
      </c>
      <c r="AH24" s="3">
        <v>-12826</v>
      </c>
      <c r="AI24" s="3">
        <v>-14479</v>
      </c>
    </row>
    <row r="25" spans="1:35" x14ac:dyDescent="0.3">
      <c r="A25" s="3" t="s">
        <v>220</v>
      </c>
      <c r="B25" s="3">
        <v>31701</v>
      </c>
      <c r="C25" s="3">
        <v>34344</v>
      </c>
      <c r="D25" s="3">
        <v>37652</v>
      </c>
      <c r="E25" s="3">
        <v>38981</v>
      </c>
      <c r="F25" s="3">
        <v>41708</v>
      </c>
      <c r="G25" s="3">
        <v>43711</v>
      </c>
      <c r="H25" s="3">
        <v>44509</v>
      </c>
      <c r="I25" s="3">
        <v>42661</v>
      </c>
      <c r="J25" s="3">
        <v>45083</v>
      </c>
      <c r="K25" s="3">
        <v>46902</v>
      </c>
      <c r="L25" s="3">
        <v>49454</v>
      </c>
      <c r="M25" s="3">
        <v>52368</v>
      </c>
      <c r="N25" s="3">
        <v>54309</v>
      </c>
      <c r="O25" s="3">
        <v>45874</v>
      </c>
      <c r="P25" s="3">
        <v>49736</v>
      </c>
      <c r="Q25" s="3">
        <v>54133</v>
      </c>
      <c r="R25" s="3">
        <v>56373</v>
      </c>
      <c r="S25" s="3">
        <v>57776</v>
      </c>
      <c r="T25" s="3">
        <v>59218</v>
      </c>
      <c r="U25" s="3">
        <v>59471</v>
      </c>
      <c r="V25" s="3">
        <v>56878</v>
      </c>
      <c r="W25" s="3">
        <v>63229</v>
      </c>
      <c r="X25" s="3">
        <v>64937</v>
      </c>
      <c r="Y25" s="3">
        <v>62316</v>
      </c>
      <c r="Z25" s="3">
        <v>43219</v>
      </c>
      <c r="AA25" s="3">
        <v>55914</v>
      </c>
      <c r="AB25" s="3">
        <v>70492</v>
      </c>
      <c r="AC25" s="3">
        <v>74675</v>
      </c>
      <c r="AD25" s="3">
        <v>81156</v>
      </c>
      <c r="AE25" s="3">
        <v>81966</v>
      </c>
      <c r="AF25" s="3">
        <v>83895</v>
      </c>
      <c r="AG25" s="3">
        <v>85691</v>
      </c>
      <c r="AH25" s="3">
        <v>88195</v>
      </c>
      <c r="AI25" s="3">
        <v>90351</v>
      </c>
    </row>
    <row r="26" spans="1:35" x14ac:dyDescent="0.3">
      <c r="A26" s="3" t="s">
        <v>224</v>
      </c>
      <c r="B26" s="3">
        <v>44306</v>
      </c>
      <c r="C26" s="3">
        <v>49614</v>
      </c>
      <c r="D26" s="3">
        <v>54001</v>
      </c>
      <c r="E26" s="3">
        <v>57650</v>
      </c>
      <c r="F26" s="3">
        <v>62081</v>
      </c>
      <c r="G26" s="3">
        <v>64556</v>
      </c>
      <c r="H26" s="3">
        <v>67584</v>
      </c>
      <c r="I26" s="3">
        <v>67318</v>
      </c>
      <c r="J26" s="3">
        <v>72281</v>
      </c>
      <c r="K26" s="3">
        <v>75769</v>
      </c>
      <c r="L26" s="3">
        <v>79921</v>
      </c>
      <c r="M26" s="3">
        <v>83753</v>
      </c>
      <c r="N26" s="3">
        <v>86212</v>
      </c>
      <c r="O26" s="3">
        <v>76922</v>
      </c>
      <c r="P26" s="3">
        <v>83159</v>
      </c>
      <c r="Q26" s="3">
        <v>89367</v>
      </c>
      <c r="R26" s="3">
        <v>93957</v>
      </c>
      <c r="S26" s="3">
        <v>96807</v>
      </c>
      <c r="T26" s="3">
        <v>98288</v>
      </c>
      <c r="U26" s="3">
        <v>99878</v>
      </c>
      <c r="V26" s="3">
        <v>100872</v>
      </c>
      <c r="W26" s="3">
        <v>110347</v>
      </c>
      <c r="X26" s="3">
        <v>114751</v>
      </c>
      <c r="Y26" s="3">
        <v>113741</v>
      </c>
      <c r="Z26" s="3">
        <v>85588</v>
      </c>
      <c r="AA26" s="3">
        <v>108143</v>
      </c>
      <c r="AB26" s="3">
        <v>127802</v>
      </c>
      <c r="AC26" s="3">
        <v>134838</v>
      </c>
      <c r="AD26" s="3">
        <v>141938</v>
      </c>
      <c r="AE26" s="3">
        <v>143521</v>
      </c>
      <c r="AF26" s="3">
        <v>145579</v>
      </c>
      <c r="AG26" s="3">
        <v>147996</v>
      </c>
      <c r="AH26" s="3">
        <v>151869</v>
      </c>
      <c r="AI26" s="3">
        <v>154963</v>
      </c>
    </row>
    <row r="27" spans="1:35" x14ac:dyDescent="0.3">
      <c r="A27" s="12" t="s">
        <v>229</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
      <c r="A28" s="3" t="s">
        <v>230</v>
      </c>
      <c r="B28" s="3">
        <v>2702</v>
      </c>
      <c r="C28" s="3">
        <v>2645</v>
      </c>
      <c r="D28" s="3">
        <v>2909</v>
      </c>
      <c r="E28" s="3">
        <v>2881</v>
      </c>
      <c r="F28" s="3">
        <v>2891</v>
      </c>
      <c r="G28" s="3">
        <v>2583</v>
      </c>
      <c r="H28" s="3">
        <v>2796</v>
      </c>
      <c r="I28" s="3">
        <v>3618</v>
      </c>
      <c r="J28" s="3">
        <v>4126</v>
      </c>
      <c r="K28" s="3">
        <v>4208</v>
      </c>
      <c r="L28" s="3">
        <v>4309</v>
      </c>
      <c r="M28" s="3">
        <v>3662</v>
      </c>
      <c r="N28" s="3">
        <v>4878</v>
      </c>
      <c r="O28" s="3">
        <v>4504</v>
      </c>
      <c r="P28" s="3">
        <v>3671</v>
      </c>
      <c r="Q28" s="3">
        <v>4017</v>
      </c>
      <c r="R28" s="3">
        <v>5183</v>
      </c>
      <c r="S28" s="3">
        <v>5724</v>
      </c>
      <c r="T28" s="3">
        <v>5908</v>
      </c>
      <c r="U28" s="3">
        <v>6042</v>
      </c>
      <c r="V28" s="3">
        <v>6787</v>
      </c>
      <c r="W28" s="3">
        <v>5538</v>
      </c>
      <c r="X28" s="3">
        <v>6670</v>
      </c>
      <c r="Y28" s="3">
        <v>7085</v>
      </c>
      <c r="Z28" s="3">
        <v>7196</v>
      </c>
      <c r="AA28" s="3">
        <v>7606</v>
      </c>
      <c r="AB28" s="3">
        <v>4990</v>
      </c>
      <c r="AC28" s="3">
        <v>7630</v>
      </c>
      <c r="AD28" s="3">
        <v>7242</v>
      </c>
      <c r="AE28" s="3">
        <v>8428</v>
      </c>
      <c r="AF28" s="3">
        <v>8792</v>
      </c>
      <c r="AG28" s="3">
        <v>8691</v>
      </c>
      <c r="AH28" s="3">
        <v>8586</v>
      </c>
      <c r="AI28" s="3">
        <v>8486</v>
      </c>
    </row>
    <row r="29" spans="1:35" x14ac:dyDescent="0.3">
      <c r="A29" s="12" t="s">
        <v>231</v>
      </c>
      <c r="B29" s="3">
        <v>219271</v>
      </c>
      <c r="C29" s="3">
        <v>229555</v>
      </c>
      <c r="D29" s="3">
        <v>238273</v>
      </c>
      <c r="E29" s="3">
        <v>247952</v>
      </c>
      <c r="F29" s="3">
        <v>262984</v>
      </c>
      <c r="G29" s="3">
        <v>269280</v>
      </c>
      <c r="H29" s="3">
        <v>277978</v>
      </c>
      <c r="I29" s="3">
        <v>286570</v>
      </c>
      <c r="J29" s="3">
        <v>300941</v>
      </c>
      <c r="K29" s="3">
        <v>313911</v>
      </c>
      <c r="L29" s="3">
        <v>329828</v>
      </c>
      <c r="M29" s="3">
        <v>348399</v>
      </c>
      <c r="N29" s="3">
        <v>360298</v>
      </c>
      <c r="O29" s="3">
        <v>352916</v>
      </c>
      <c r="P29" s="3">
        <v>368714</v>
      </c>
      <c r="Q29" s="3">
        <v>376569</v>
      </c>
      <c r="R29" s="3">
        <v>395136</v>
      </c>
      <c r="S29" s="3">
        <v>402559</v>
      </c>
      <c r="T29" s="3">
        <v>411459</v>
      </c>
      <c r="U29" s="3">
        <v>422599</v>
      </c>
      <c r="V29" s="3">
        <v>434211</v>
      </c>
      <c r="W29" s="3">
        <v>449130</v>
      </c>
      <c r="X29" s="3">
        <v>464123</v>
      </c>
      <c r="Y29" s="3">
        <v>483307</v>
      </c>
      <c r="Z29" s="3">
        <v>465482</v>
      </c>
      <c r="AA29" s="3">
        <v>513336</v>
      </c>
      <c r="AB29" s="3">
        <v>562604</v>
      </c>
      <c r="AC29" s="3">
        <v>596771</v>
      </c>
      <c r="AD29" s="3">
        <v>621040</v>
      </c>
      <c r="AE29" s="3">
        <v>642415</v>
      </c>
      <c r="AF29" s="3">
        <v>662644</v>
      </c>
      <c r="AG29" s="3">
        <v>683168</v>
      </c>
      <c r="AH29" s="3">
        <v>704748</v>
      </c>
      <c r="AI29" s="3">
        <v>726216</v>
      </c>
    </row>
  </sheetData>
  <mergeCells count="2">
    <mergeCell ref="A1:AI1"/>
    <mergeCell ref="A2:AI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4071-82DD-4B7B-96FE-F4CDF903B9F1}">
  <dimension ref="A1:AI1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0" width="6" style="1" bestFit="1" customWidth="1"/>
    <col min="21" max="35" width="7" style="1" bestFit="1" customWidth="1"/>
    <col min="36" max="16384" width="9.109375" style="1"/>
  </cols>
  <sheetData>
    <row r="1" spans="1:35" ht="15" customHeight="1" x14ac:dyDescent="0.3">
      <c r="A1" s="28" t="s">
        <v>204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205</v>
      </c>
      <c r="B4" s="5">
        <v>55275</v>
      </c>
      <c r="C4" s="5">
        <v>61801</v>
      </c>
      <c r="D4" s="5">
        <v>62985</v>
      </c>
      <c r="E4" s="5">
        <v>67329</v>
      </c>
      <c r="F4" s="5">
        <v>71883</v>
      </c>
      <c r="G4" s="5">
        <v>71423</v>
      </c>
      <c r="H4" s="5">
        <v>73525</v>
      </c>
      <c r="I4" s="5">
        <v>75649</v>
      </c>
      <c r="J4" s="5">
        <v>81907</v>
      </c>
      <c r="K4" s="5">
        <v>85459</v>
      </c>
      <c r="L4" s="5">
        <v>91608</v>
      </c>
      <c r="M4" s="5">
        <v>98811</v>
      </c>
      <c r="N4" s="5">
        <v>95873</v>
      </c>
      <c r="O4" s="5">
        <v>86043</v>
      </c>
      <c r="P4" s="5">
        <v>91778</v>
      </c>
      <c r="Q4" s="5">
        <v>87936</v>
      </c>
      <c r="R4" s="5">
        <v>98236</v>
      </c>
      <c r="S4" s="5">
        <v>95010</v>
      </c>
      <c r="T4" s="5">
        <v>98416</v>
      </c>
      <c r="U4" s="5">
        <v>104257</v>
      </c>
      <c r="V4" s="5">
        <v>107148</v>
      </c>
      <c r="W4" s="5">
        <v>112416</v>
      </c>
      <c r="X4" s="5">
        <v>113056</v>
      </c>
      <c r="Y4" s="5">
        <v>120755</v>
      </c>
      <c r="Z4" s="5">
        <v>117761</v>
      </c>
      <c r="AA4" s="5">
        <v>137991</v>
      </c>
      <c r="AB4" s="5">
        <v>145506</v>
      </c>
      <c r="AC4" s="5">
        <v>148050</v>
      </c>
      <c r="AD4" s="5">
        <v>156465</v>
      </c>
      <c r="AE4" s="5">
        <v>160126</v>
      </c>
      <c r="AF4" s="5">
        <v>164069</v>
      </c>
      <c r="AG4" s="5">
        <v>167181</v>
      </c>
      <c r="AH4" s="5">
        <v>172079</v>
      </c>
      <c r="AI4" s="5">
        <v>177024</v>
      </c>
    </row>
    <row r="5" spans="1:35" x14ac:dyDescent="0.3">
      <c r="A5" s="7" t="s">
        <v>206</v>
      </c>
      <c r="B5" s="3">
        <v>55431</v>
      </c>
      <c r="C5" s="3">
        <v>61489</v>
      </c>
      <c r="D5" s="3">
        <v>63196</v>
      </c>
      <c r="E5" s="3">
        <v>67327</v>
      </c>
      <c r="F5" s="3">
        <v>72034</v>
      </c>
      <c r="G5" s="3">
        <v>71831</v>
      </c>
      <c r="H5" s="3">
        <v>73860</v>
      </c>
      <c r="I5" s="3">
        <v>75769</v>
      </c>
      <c r="J5" s="3">
        <v>81802</v>
      </c>
      <c r="K5" s="3">
        <v>85600</v>
      </c>
      <c r="L5" s="3">
        <v>91452</v>
      </c>
      <c r="M5" s="3">
        <v>99868</v>
      </c>
      <c r="N5" s="3">
        <v>97274</v>
      </c>
      <c r="O5" s="3">
        <v>86601</v>
      </c>
      <c r="P5" s="3">
        <v>92067</v>
      </c>
      <c r="Q5" s="3">
        <v>88351</v>
      </c>
      <c r="R5" s="3">
        <v>95506</v>
      </c>
      <c r="S5" s="3">
        <v>95206</v>
      </c>
      <c r="T5" s="3">
        <v>99088</v>
      </c>
      <c r="U5" s="3">
        <v>104223</v>
      </c>
      <c r="V5" s="3">
        <v>106720</v>
      </c>
      <c r="W5" s="3">
        <v>111965</v>
      </c>
      <c r="X5" s="3">
        <v>112715</v>
      </c>
      <c r="Y5" s="3">
        <v>120154</v>
      </c>
      <c r="Z5" s="3">
        <v>118145</v>
      </c>
      <c r="AA5" s="3">
        <v>137308</v>
      </c>
      <c r="AB5" s="3">
        <v>144748</v>
      </c>
      <c r="AC5" s="3">
        <v>146864</v>
      </c>
      <c r="AD5" s="3">
        <v>154870</v>
      </c>
      <c r="AE5" s="3">
        <v>158574</v>
      </c>
      <c r="AF5" s="3">
        <v>162548</v>
      </c>
      <c r="AG5" s="3">
        <v>166409</v>
      </c>
      <c r="AH5" s="3">
        <v>171325</v>
      </c>
      <c r="AI5" s="3">
        <v>176280</v>
      </c>
    </row>
    <row r="6" spans="1:35" x14ac:dyDescent="0.3">
      <c r="A6" s="17" t="s">
        <v>207</v>
      </c>
      <c r="B6" s="3">
        <v>30944</v>
      </c>
      <c r="C6" s="3">
        <v>32795</v>
      </c>
      <c r="D6" s="3">
        <v>31985</v>
      </c>
      <c r="E6" s="3">
        <v>33719</v>
      </c>
      <c r="F6" s="3">
        <v>36816</v>
      </c>
      <c r="G6" s="3">
        <v>32940</v>
      </c>
      <c r="H6" s="3">
        <v>36187</v>
      </c>
      <c r="I6" s="3">
        <v>41384</v>
      </c>
      <c r="J6" s="3">
        <v>46143</v>
      </c>
      <c r="K6" s="3">
        <v>48209</v>
      </c>
      <c r="L6" s="3">
        <v>49755</v>
      </c>
      <c r="M6" s="3">
        <v>54713</v>
      </c>
      <c r="N6" s="3">
        <v>51454</v>
      </c>
      <c r="O6" s="3">
        <v>53394</v>
      </c>
      <c r="P6" s="3">
        <v>60111</v>
      </c>
      <c r="Q6" s="3">
        <v>55333</v>
      </c>
      <c r="R6" s="3">
        <v>61155</v>
      </c>
      <c r="S6" s="3">
        <v>61893</v>
      </c>
      <c r="T6" s="3">
        <v>66431</v>
      </c>
      <c r="U6" s="3">
        <v>72319</v>
      </c>
      <c r="V6" s="3">
        <v>75068</v>
      </c>
      <c r="W6" s="3">
        <v>72382</v>
      </c>
      <c r="X6" s="3">
        <v>73331</v>
      </c>
      <c r="Y6" s="3">
        <v>81998</v>
      </c>
      <c r="Z6" s="3">
        <v>86826</v>
      </c>
      <c r="AA6" s="3">
        <v>98342</v>
      </c>
      <c r="AB6" s="3">
        <v>107247</v>
      </c>
      <c r="AC6" s="3">
        <v>103525</v>
      </c>
      <c r="AD6" s="3">
        <v>107273</v>
      </c>
      <c r="AE6" s="3">
        <v>112980</v>
      </c>
      <c r="AF6" s="3">
        <v>118857</v>
      </c>
      <c r="AG6" s="3">
        <v>124467</v>
      </c>
      <c r="AH6" s="3">
        <v>129846</v>
      </c>
      <c r="AI6" s="3">
        <v>135704</v>
      </c>
    </row>
    <row r="7" spans="1:35" x14ac:dyDescent="0.3">
      <c r="A7" s="17" t="s">
        <v>208</v>
      </c>
      <c r="B7" s="3">
        <v>26109</v>
      </c>
      <c r="C7" s="3">
        <v>25771</v>
      </c>
      <c r="D7" s="3">
        <v>25644</v>
      </c>
      <c r="E7" s="3">
        <v>27012</v>
      </c>
      <c r="F7" s="3">
        <v>26667</v>
      </c>
      <c r="G7" s="3">
        <v>30315</v>
      </c>
      <c r="H7" s="3">
        <v>30433</v>
      </c>
      <c r="I7" s="3">
        <v>29956</v>
      </c>
      <c r="J7" s="3">
        <v>28938</v>
      </c>
      <c r="K7" s="3">
        <v>29825</v>
      </c>
      <c r="L7" s="3">
        <v>32488</v>
      </c>
      <c r="M7" s="3">
        <v>35086</v>
      </c>
      <c r="N7" s="3">
        <v>38948</v>
      </c>
      <c r="O7" s="3">
        <v>39989</v>
      </c>
      <c r="P7" s="3">
        <v>34919</v>
      </c>
      <c r="Q7" s="3">
        <v>33979</v>
      </c>
      <c r="R7" s="3">
        <v>34118</v>
      </c>
      <c r="S7" s="3">
        <v>31742</v>
      </c>
      <c r="T7" s="3">
        <v>31623</v>
      </c>
      <c r="U7" s="3">
        <v>30065</v>
      </c>
      <c r="V7" s="3">
        <v>30456</v>
      </c>
      <c r="W7" s="3">
        <v>31324</v>
      </c>
      <c r="X7" s="3">
        <v>30791</v>
      </c>
      <c r="Y7" s="3">
        <v>34361</v>
      </c>
      <c r="Z7" s="3">
        <v>57552</v>
      </c>
      <c r="AA7" s="3">
        <v>50665</v>
      </c>
      <c r="AB7" s="3">
        <v>41284</v>
      </c>
      <c r="AC7" s="3">
        <v>49997</v>
      </c>
      <c r="AD7" s="3">
        <v>53687</v>
      </c>
      <c r="AE7" s="3">
        <v>55409</v>
      </c>
      <c r="AF7" s="3">
        <v>56788</v>
      </c>
      <c r="AG7" s="3">
        <v>58173</v>
      </c>
      <c r="AH7" s="3">
        <v>59381</v>
      </c>
      <c r="AI7" s="3">
        <v>60659</v>
      </c>
    </row>
    <row r="8" spans="1:35" x14ac:dyDescent="0.3">
      <c r="A8" s="17" t="s">
        <v>209</v>
      </c>
      <c r="B8" s="3">
        <v>-2235</v>
      </c>
      <c r="C8" s="3">
        <v>2211</v>
      </c>
      <c r="D8" s="3">
        <v>4926</v>
      </c>
      <c r="E8" s="3">
        <v>6079</v>
      </c>
      <c r="F8" s="3">
        <v>8137</v>
      </c>
      <c r="G8" s="3">
        <v>8216</v>
      </c>
      <c r="H8" s="3">
        <v>7088</v>
      </c>
      <c r="I8" s="3">
        <v>4098</v>
      </c>
      <c r="J8" s="3">
        <v>6393</v>
      </c>
      <c r="K8" s="3">
        <v>7272</v>
      </c>
      <c r="L8" s="3">
        <v>8589</v>
      </c>
      <c r="M8" s="3">
        <v>9483</v>
      </c>
      <c r="N8" s="3">
        <v>6488</v>
      </c>
      <c r="O8" s="3">
        <v>-6884</v>
      </c>
      <c r="P8" s="3">
        <v>-3009</v>
      </c>
      <c r="Q8" s="3">
        <v>-1034</v>
      </c>
      <c r="R8" s="3">
        <v>144</v>
      </c>
      <c r="S8" s="3">
        <v>1331</v>
      </c>
      <c r="T8" s="3">
        <v>671</v>
      </c>
      <c r="U8" s="3">
        <v>1525</v>
      </c>
      <c r="V8" s="3">
        <v>824</v>
      </c>
      <c r="W8" s="3">
        <v>7840</v>
      </c>
      <c r="X8" s="3">
        <v>8288</v>
      </c>
      <c r="Y8" s="3">
        <v>3451</v>
      </c>
      <c r="Z8" s="3">
        <v>-26856</v>
      </c>
      <c r="AA8" s="3">
        <v>-12299</v>
      </c>
      <c r="AB8" s="3">
        <v>-4040</v>
      </c>
      <c r="AC8" s="3">
        <v>-6937</v>
      </c>
      <c r="AD8" s="3">
        <v>-6373</v>
      </c>
      <c r="AE8" s="3">
        <v>-10105</v>
      </c>
      <c r="AF8" s="3">
        <v>-13393</v>
      </c>
      <c r="AG8" s="3">
        <v>-16534</v>
      </c>
      <c r="AH8" s="3">
        <v>-18210</v>
      </c>
      <c r="AI8" s="3">
        <v>-20398</v>
      </c>
    </row>
    <row r="9" spans="1:35" x14ac:dyDescent="0.3">
      <c r="A9" s="17" t="s">
        <v>210</v>
      </c>
      <c r="B9" s="3">
        <v>614</v>
      </c>
      <c r="C9" s="3">
        <v>711</v>
      </c>
      <c r="D9" s="3">
        <v>640</v>
      </c>
      <c r="E9" s="3">
        <v>517</v>
      </c>
      <c r="F9" s="3">
        <v>415</v>
      </c>
      <c r="G9" s="3">
        <v>359</v>
      </c>
      <c r="H9" s="3">
        <v>152</v>
      </c>
      <c r="I9" s="3">
        <v>331</v>
      </c>
      <c r="J9" s="3">
        <v>328</v>
      </c>
      <c r="K9" s="3">
        <v>294</v>
      </c>
      <c r="L9" s="3">
        <v>620</v>
      </c>
      <c r="M9" s="3">
        <v>587</v>
      </c>
      <c r="N9" s="3">
        <v>385</v>
      </c>
      <c r="O9" s="3">
        <v>101</v>
      </c>
      <c r="P9" s="3">
        <v>47</v>
      </c>
      <c r="Q9" s="3">
        <v>73</v>
      </c>
      <c r="R9" s="3">
        <v>89</v>
      </c>
      <c r="S9" s="3">
        <v>240</v>
      </c>
      <c r="T9" s="3">
        <v>364</v>
      </c>
      <c r="U9" s="3">
        <v>314</v>
      </c>
      <c r="V9" s="3">
        <v>372</v>
      </c>
      <c r="W9" s="3">
        <v>419</v>
      </c>
      <c r="X9" s="3">
        <v>305</v>
      </c>
      <c r="Y9" s="3">
        <v>343</v>
      </c>
      <c r="Z9" s="3">
        <v>623</v>
      </c>
      <c r="AA9" s="3">
        <v>600</v>
      </c>
      <c r="AB9" s="3">
        <v>257</v>
      </c>
      <c r="AC9" s="3">
        <v>278</v>
      </c>
      <c r="AD9" s="3">
        <v>283</v>
      </c>
      <c r="AE9" s="3">
        <v>290</v>
      </c>
      <c r="AF9" s="3">
        <v>296</v>
      </c>
      <c r="AG9" s="3">
        <v>302</v>
      </c>
      <c r="AH9" s="3">
        <v>309</v>
      </c>
      <c r="AI9" s="3">
        <v>315</v>
      </c>
    </row>
    <row r="10" spans="1:35" x14ac:dyDescent="0.3">
      <c r="A10" s="7" t="s">
        <v>211</v>
      </c>
      <c r="B10" s="3">
        <v>-156</v>
      </c>
      <c r="C10" s="3">
        <v>312</v>
      </c>
      <c r="D10" s="3">
        <v>-211</v>
      </c>
      <c r="E10" s="3">
        <v>3</v>
      </c>
      <c r="F10" s="3">
        <v>-152</v>
      </c>
      <c r="G10" s="3">
        <v>-409</v>
      </c>
      <c r="H10" s="3">
        <v>-335</v>
      </c>
      <c r="I10" s="3">
        <v>-121</v>
      </c>
      <c r="J10" s="3">
        <v>105</v>
      </c>
      <c r="K10" s="3">
        <v>-141</v>
      </c>
      <c r="L10" s="3">
        <v>156</v>
      </c>
      <c r="M10" s="3">
        <v>-1058</v>
      </c>
      <c r="N10" s="3">
        <v>-1402</v>
      </c>
      <c r="O10" s="3">
        <v>-558</v>
      </c>
      <c r="P10" s="3">
        <v>-290</v>
      </c>
      <c r="Q10" s="3">
        <v>-414</v>
      </c>
      <c r="R10" s="3">
        <v>2730</v>
      </c>
      <c r="S10" s="3">
        <v>-195</v>
      </c>
      <c r="T10" s="3">
        <v>-672</v>
      </c>
      <c r="U10" s="3">
        <v>34</v>
      </c>
      <c r="V10" s="3">
        <v>428</v>
      </c>
      <c r="W10" s="3">
        <v>452</v>
      </c>
      <c r="X10" s="3">
        <v>341</v>
      </c>
      <c r="Y10" s="3">
        <v>602</v>
      </c>
      <c r="Z10" s="3">
        <v>-384</v>
      </c>
      <c r="AA10" s="3">
        <v>683</v>
      </c>
      <c r="AB10" s="3">
        <v>757</v>
      </c>
      <c r="AC10" s="3">
        <v>1186</v>
      </c>
      <c r="AD10" s="3">
        <v>1595</v>
      </c>
      <c r="AE10" s="3">
        <v>1552</v>
      </c>
      <c r="AF10" s="3">
        <v>1521</v>
      </c>
      <c r="AG10" s="3">
        <v>773</v>
      </c>
      <c r="AH10" s="3">
        <v>754</v>
      </c>
      <c r="AI10" s="3">
        <v>744</v>
      </c>
    </row>
    <row r="11" spans="1:35" x14ac:dyDescent="0.3">
      <c r="A11" s="12" t="s">
        <v>212</v>
      </c>
      <c r="B11" s="3">
        <v>46318</v>
      </c>
      <c r="C11" s="3">
        <v>49947</v>
      </c>
      <c r="D11" s="3">
        <v>51936</v>
      </c>
      <c r="E11" s="3">
        <v>54968</v>
      </c>
      <c r="F11" s="3">
        <v>60947</v>
      </c>
      <c r="G11" s="3">
        <v>59802</v>
      </c>
      <c r="H11" s="3">
        <v>56670</v>
      </c>
      <c r="I11" s="3">
        <v>58932</v>
      </c>
      <c r="J11" s="3">
        <v>67274</v>
      </c>
      <c r="K11" s="3">
        <v>73402</v>
      </c>
      <c r="L11" s="3">
        <v>77851</v>
      </c>
      <c r="M11" s="3">
        <v>84465</v>
      </c>
      <c r="N11" s="3">
        <v>91134</v>
      </c>
      <c r="O11" s="3">
        <v>76732</v>
      </c>
      <c r="P11" s="3">
        <v>83881</v>
      </c>
      <c r="Q11" s="3">
        <v>92031</v>
      </c>
      <c r="R11" s="3">
        <v>91421</v>
      </c>
      <c r="S11" s="3">
        <v>88018</v>
      </c>
      <c r="T11" s="3">
        <v>93203</v>
      </c>
      <c r="U11" s="3">
        <v>98434</v>
      </c>
      <c r="V11" s="3">
        <v>104292</v>
      </c>
      <c r="W11" s="3">
        <v>108824</v>
      </c>
      <c r="X11" s="3">
        <v>116914</v>
      </c>
      <c r="Y11" s="3">
        <v>119632</v>
      </c>
      <c r="Z11" s="3">
        <v>111476</v>
      </c>
      <c r="AA11" s="3">
        <v>130538</v>
      </c>
      <c r="AB11" s="3">
        <v>150186</v>
      </c>
      <c r="AC11" s="3">
        <v>147886</v>
      </c>
      <c r="AD11" s="3">
        <v>149609</v>
      </c>
      <c r="AE11" s="3">
        <v>155969</v>
      </c>
      <c r="AF11" s="3">
        <v>162495</v>
      </c>
      <c r="AG11" s="3">
        <v>167354</v>
      </c>
      <c r="AH11" s="3">
        <v>173472</v>
      </c>
      <c r="AI11" s="3">
        <v>180105</v>
      </c>
    </row>
    <row r="12" spans="1:35" x14ac:dyDescent="0.3">
      <c r="A12" s="7" t="s">
        <v>213</v>
      </c>
      <c r="B12" s="3">
        <v>46318</v>
      </c>
      <c r="C12" s="3">
        <v>49947</v>
      </c>
      <c r="D12" s="3">
        <v>51936</v>
      </c>
      <c r="E12" s="3">
        <v>54968</v>
      </c>
      <c r="F12" s="3">
        <v>60947</v>
      </c>
      <c r="G12" s="3">
        <v>59802</v>
      </c>
      <c r="H12" s="3">
        <v>56670</v>
      </c>
      <c r="I12" s="3">
        <v>58932</v>
      </c>
      <c r="J12" s="3">
        <v>67274</v>
      </c>
      <c r="K12" s="3">
        <v>73402</v>
      </c>
      <c r="L12" s="3">
        <v>77851</v>
      </c>
      <c r="M12" s="3">
        <v>84465</v>
      </c>
      <c r="N12" s="3">
        <v>91134</v>
      </c>
      <c r="O12" s="3">
        <v>76732</v>
      </c>
      <c r="P12" s="3">
        <v>83881</v>
      </c>
      <c r="Q12" s="3">
        <v>92031</v>
      </c>
      <c r="R12" s="3">
        <v>91421</v>
      </c>
      <c r="S12" s="3">
        <v>88018</v>
      </c>
      <c r="T12" s="3">
        <v>93203</v>
      </c>
      <c r="U12" s="3">
        <v>98434</v>
      </c>
      <c r="V12" s="3">
        <v>104292</v>
      </c>
      <c r="W12" s="3">
        <v>108824</v>
      </c>
      <c r="X12" s="3">
        <v>116914</v>
      </c>
      <c r="Y12" s="3">
        <v>119632</v>
      </c>
      <c r="Z12" s="3">
        <v>111476</v>
      </c>
      <c r="AA12" s="3">
        <v>130538</v>
      </c>
      <c r="AB12" s="3">
        <v>150186</v>
      </c>
      <c r="AC12" s="3">
        <v>147886</v>
      </c>
      <c r="AD12" s="3">
        <v>149609</v>
      </c>
      <c r="AE12" s="3">
        <v>155969</v>
      </c>
      <c r="AF12" s="3">
        <v>162495</v>
      </c>
      <c r="AG12" s="3">
        <v>167354</v>
      </c>
      <c r="AH12" s="3">
        <v>173472</v>
      </c>
      <c r="AI12" s="3">
        <v>180105</v>
      </c>
    </row>
    <row r="13" spans="1:35" x14ac:dyDescent="0.3">
      <c r="A13" s="17" t="s">
        <v>207</v>
      </c>
      <c r="B13" s="3">
        <v>28759</v>
      </c>
      <c r="C13" s="3">
        <v>30766</v>
      </c>
      <c r="D13" s="3">
        <v>33234</v>
      </c>
      <c r="E13" s="3">
        <v>34632</v>
      </c>
      <c r="F13" s="3">
        <v>40071</v>
      </c>
      <c r="G13" s="3">
        <v>40036</v>
      </c>
      <c r="H13" s="3">
        <v>37082</v>
      </c>
      <c r="I13" s="3">
        <v>38566</v>
      </c>
      <c r="J13" s="3">
        <v>45361</v>
      </c>
      <c r="K13" s="3">
        <v>48400</v>
      </c>
      <c r="L13" s="3">
        <v>51102</v>
      </c>
      <c r="M13" s="3">
        <v>55176</v>
      </c>
      <c r="N13" s="3">
        <v>60221</v>
      </c>
      <c r="O13" s="3">
        <v>47254</v>
      </c>
      <c r="P13" s="3">
        <v>53552</v>
      </c>
      <c r="Q13" s="3">
        <v>60811</v>
      </c>
      <c r="R13" s="3">
        <v>59142</v>
      </c>
      <c r="S13" s="3">
        <v>56955</v>
      </c>
      <c r="T13" s="3">
        <v>60056</v>
      </c>
      <c r="U13" s="3">
        <v>65380</v>
      </c>
      <c r="V13" s="3">
        <v>70392</v>
      </c>
      <c r="W13" s="3">
        <v>73952</v>
      </c>
      <c r="X13" s="3">
        <v>79669</v>
      </c>
      <c r="Y13" s="3">
        <v>79661</v>
      </c>
      <c r="Z13" s="3">
        <v>71934</v>
      </c>
      <c r="AA13" s="3">
        <v>88255</v>
      </c>
      <c r="AB13" s="3">
        <v>104115</v>
      </c>
      <c r="AC13" s="3">
        <v>100754</v>
      </c>
      <c r="AD13" s="3">
        <v>100378</v>
      </c>
      <c r="AE13" s="3">
        <v>105829</v>
      </c>
      <c r="AF13" s="3">
        <v>110795</v>
      </c>
      <c r="AG13" s="3">
        <v>115369</v>
      </c>
      <c r="AH13" s="3">
        <v>120041</v>
      </c>
      <c r="AI13" s="3">
        <v>124789</v>
      </c>
    </row>
    <row r="14" spans="1:35" x14ac:dyDescent="0.3">
      <c r="A14" s="17" t="s">
        <v>208</v>
      </c>
      <c r="B14" s="3">
        <v>12834</v>
      </c>
      <c r="C14" s="3">
        <v>14110</v>
      </c>
      <c r="D14" s="3">
        <v>13532</v>
      </c>
      <c r="E14" s="3">
        <v>14136</v>
      </c>
      <c r="F14" s="3">
        <v>14290</v>
      </c>
      <c r="G14" s="3">
        <v>13771</v>
      </c>
      <c r="H14" s="3">
        <v>13566</v>
      </c>
      <c r="I14" s="3">
        <v>13992</v>
      </c>
      <c r="J14" s="3">
        <v>15429</v>
      </c>
      <c r="K14" s="3">
        <v>18138</v>
      </c>
      <c r="L14" s="3">
        <v>19977</v>
      </c>
      <c r="M14" s="3">
        <v>21946</v>
      </c>
      <c r="N14" s="3">
        <v>22998</v>
      </c>
      <c r="O14" s="3">
        <v>20893</v>
      </c>
      <c r="P14" s="3">
        <v>21471</v>
      </c>
      <c r="Q14" s="3">
        <v>21246</v>
      </c>
      <c r="R14" s="3">
        <v>21750</v>
      </c>
      <c r="S14" s="3">
        <v>21326</v>
      </c>
      <c r="T14" s="3">
        <v>22580</v>
      </c>
      <c r="U14" s="3">
        <v>22333</v>
      </c>
      <c r="V14" s="3">
        <v>23152</v>
      </c>
      <c r="W14" s="3">
        <v>23836</v>
      </c>
      <c r="X14" s="3">
        <v>24803</v>
      </c>
      <c r="Y14" s="3">
        <v>27131</v>
      </c>
      <c r="Z14" s="3">
        <v>26598</v>
      </c>
      <c r="AA14" s="3">
        <v>28032</v>
      </c>
      <c r="AB14" s="3">
        <v>30179</v>
      </c>
      <c r="AC14" s="3">
        <v>29953</v>
      </c>
      <c r="AD14" s="3">
        <v>29738</v>
      </c>
      <c r="AE14" s="3">
        <v>30843</v>
      </c>
      <c r="AF14" s="3">
        <v>31836</v>
      </c>
      <c r="AG14" s="3">
        <v>32803</v>
      </c>
      <c r="AH14" s="3">
        <v>33888</v>
      </c>
      <c r="AI14" s="3">
        <v>34974</v>
      </c>
    </row>
    <row r="15" spans="1:35" x14ac:dyDescent="0.3">
      <c r="A15" s="17" t="s">
        <v>209</v>
      </c>
      <c r="B15" s="3">
        <v>4470</v>
      </c>
      <c r="C15" s="3">
        <v>4708</v>
      </c>
      <c r="D15" s="3">
        <v>4800</v>
      </c>
      <c r="E15" s="3">
        <v>5727</v>
      </c>
      <c r="F15" s="3">
        <v>6146</v>
      </c>
      <c r="G15" s="3">
        <v>5647</v>
      </c>
      <c r="H15" s="3">
        <v>5690</v>
      </c>
      <c r="I15" s="3">
        <v>5916</v>
      </c>
      <c r="J15" s="3">
        <v>6007</v>
      </c>
      <c r="K15" s="3">
        <v>6437</v>
      </c>
      <c r="L15" s="3">
        <v>6281</v>
      </c>
      <c r="M15" s="3">
        <v>6868</v>
      </c>
      <c r="N15" s="3">
        <v>7497</v>
      </c>
      <c r="O15" s="3">
        <v>8348</v>
      </c>
      <c r="P15" s="3">
        <v>8577</v>
      </c>
      <c r="Q15" s="3">
        <v>9676</v>
      </c>
      <c r="R15" s="3">
        <v>10251</v>
      </c>
      <c r="S15" s="3">
        <v>9475</v>
      </c>
      <c r="T15" s="3">
        <v>10275</v>
      </c>
      <c r="U15" s="3">
        <v>10390</v>
      </c>
      <c r="V15" s="3">
        <v>10408</v>
      </c>
      <c r="W15" s="3">
        <v>10717</v>
      </c>
      <c r="X15" s="3">
        <v>12106</v>
      </c>
      <c r="Y15" s="3">
        <v>12497</v>
      </c>
      <c r="Z15" s="3">
        <v>12610</v>
      </c>
      <c r="AA15" s="3">
        <v>13892</v>
      </c>
      <c r="AB15" s="3">
        <v>15510</v>
      </c>
      <c r="AC15" s="3">
        <v>16800</v>
      </c>
      <c r="AD15" s="3">
        <v>19116</v>
      </c>
      <c r="AE15" s="3">
        <v>18906</v>
      </c>
      <c r="AF15" s="3">
        <v>19461</v>
      </c>
      <c r="AG15" s="3">
        <v>18767</v>
      </c>
      <c r="AH15" s="3">
        <v>19114</v>
      </c>
      <c r="AI15" s="3">
        <v>19898</v>
      </c>
    </row>
    <row r="16" spans="1:35" x14ac:dyDescent="0.3">
      <c r="A16" s="17" t="s">
        <v>210</v>
      </c>
      <c r="B16" s="3">
        <v>255</v>
      </c>
      <c r="C16" s="3">
        <v>364</v>
      </c>
      <c r="D16" s="3">
        <v>370</v>
      </c>
      <c r="E16" s="3">
        <v>472</v>
      </c>
      <c r="F16" s="3">
        <v>439</v>
      </c>
      <c r="G16" s="3">
        <v>348</v>
      </c>
      <c r="H16" s="3">
        <v>332</v>
      </c>
      <c r="I16" s="3">
        <v>458</v>
      </c>
      <c r="J16" s="3">
        <v>477</v>
      </c>
      <c r="K16" s="3">
        <v>427</v>
      </c>
      <c r="L16" s="3">
        <v>491</v>
      </c>
      <c r="M16" s="3">
        <v>476</v>
      </c>
      <c r="N16" s="3">
        <v>418</v>
      </c>
      <c r="O16" s="3">
        <v>238</v>
      </c>
      <c r="P16" s="3">
        <v>282</v>
      </c>
      <c r="Q16" s="3">
        <v>298</v>
      </c>
      <c r="R16" s="3">
        <v>278</v>
      </c>
      <c r="S16" s="3">
        <v>262</v>
      </c>
      <c r="T16" s="3">
        <v>291</v>
      </c>
      <c r="U16" s="3">
        <v>330</v>
      </c>
      <c r="V16" s="3">
        <v>340</v>
      </c>
      <c r="W16" s="3">
        <v>320</v>
      </c>
      <c r="X16" s="3">
        <v>335</v>
      </c>
      <c r="Y16" s="3">
        <v>342</v>
      </c>
      <c r="Z16" s="3">
        <v>334</v>
      </c>
      <c r="AA16" s="3">
        <v>360</v>
      </c>
      <c r="AB16" s="3">
        <v>382</v>
      </c>
      <c r="AC16" s="3">
        <v>379</v>
      </c>
      <c r="AD16" s="3">
        <v>377</v>
      </c>
      <c r="AE16" s="3">
        <v>391</v>
      </c>
      <c r="AF16" s="3">
        <v>403</v>
      </c>
      <c r="AG16" s="3">
        <v>415</v>
      </c>
      <c r="AH16" s="3">
        <v>429</v>
      </c>
      <c r="AI16" s="3">
        <v>443</v>
      </c>
    </row>
    <row r="17" spans="1:35" x14ac:dyDescent="0.3">
      <c r="A17" s="12" t="s">
        <v>161</v>
      </c>
      <c r="B17" s="3">
        <v>8957</v>
      </c>
      <c r="C17" s="3">
        <v>11854</v>
      </c>
      <c r="D17" s="3">
        <v>11049</v>
      </c>
      <c r="E17" s="3">
        <v>12361</v>
      </c>
      <c r="F17" s="3">
        <v>10936</v>
      </c>
      <c r="G17" s="3">
        <v>11620</v>
      </c>
      <c r="H17" s="3">
        <v>16855</v>
      </c>
      <c r="I17" s="3">
        <v>16717</v>
      </c>
      <c r="J17" s="3">
        <v>14633</v>
      </c>
      <c r="K17" s="3">
        <v>12057</v>
      </c>
      <c r="L17" s="3">
        <v>13757</v>
      </c>
      <c r="M17" s="3">
        <v>14345</v>
      </c>
      <c r="N17" s="3">
        <v>4739</v>
      </c>
      <c r="O17" s="3">
        <v>9311</v>
      </c>
      <c r="P17" s="3">
        <v>7896</v>
      </c>
      <c r="Q17" s="3">
        <v>-4095</v>
      </c>
      <c r="R17" s="3">
        <v>6815</v>
      </c>
      <c r="S17" s="3">
        <v>6993</v>
      </c>
      <c r="T17" s="3">
        <v>5213</v>
      </c>
      <c r="U17" s="3">
        <v>5823</v>
      </c>
      <c r="V17" s="3">
        <v>2856</v>
      </c>
      <c r="W17" s="3">
        <v>3592</v>
      </c>
      <c r="X17" s="3">
        <v>-3858</v>
      </c>
      <c r="Y17" s="3">
        <v>1123</v>
      </c>
      <c r="Z17" s="3">
        <v>6285</v>
      </c>
      <c r="AA17" s="3">
        <v>7453</v>
      </c>
      <c r="AB17" s="3">
        <v>-4681</v>
      </c>
      <c r="AC17" s="3">
        <v>164</v>
      </c>
      <c r="AD17" s="3">
        <v>6856</v>
      </c>
      <c r="AE17" s="3">
        <v>4157</v>
      </c>
      <c r="AF17" s="3">
        <v>1573</v>
      </c>
      <c r="AG17" s="3">
        <v>-173</v>
      </c>
      <c r="AH17" s="3">
        <v>-1393</v>
      </c>
      <c r="AI17" s="3">
        <v>-3081</v>
      </c>
    </row>
  </sheetData>
  <mergeCells count="2">
    <mergeCell ref="A1:AI1"/>
    <mergeCell ref="A2:AI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61CF-9B2F-477B-BB00-12126C4E716E}">
  <dimension ref="A1:AI44"/>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203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1">
        <v>105107</v>
      </c>
      <c r="C4" s="11">
        <v>110819</v>
      </c>
      <c r="D4" s="11">
        <v>116159</v>
      </c>
      <c r="E4" s="11">
        <v>120786</v>
      </c>
      <c r="F4" s="11">
        <v>126442</v>
      </c>
      <c r="G4" s="11">
        <v>131142</v>
      </c>
      <c r="H4" s="11">
        <v>136245</v>
      </c>
      <c r="I4" s="11">
        <v>138303</v>
      </c>
      <c r="J4" s="11">
        <v>145680</v>
      </c>
      <c r="K4" s="11">
        <v>152374</v>
      </c>
      <c r="L4" s="11">
        <v>159418</v>
      </c>
      <c r="M4" s="11">
        <v>167100</v>
      </c>
      <c r="N4" s="11">
        <v>174746</v>
      </c>
      <c r="O4" s="11">
        <v>170637</v>
      </c>
      <c r="P4" s="11">
        <v>180810</v>
      </c>
      <c r="Q4" s="11">
        <v>191647</v>
      </c>
      <c r="R4" s="11">
        <v>201426</v>
      </c>
      <c r="S4" s="11">
        <v>208175</v>
      </c>
      <c r="T4" s="11">
        <v>211755</v>
      </c>
      <c r="U4" s="11">
        <v>213793</v>
      </c>
      <c r="V4" s="11">
        <v>218288</v>
      </c>
      <c r="W4" s="11">
        <v>228517</v>
      </c>
      <c r="X4" s="11">
        <v>236444</v>
      </c>
      <c r="Y4" s="11">
        <v>238945</v>
      </c>
      <c r="Z4" s="11">
        <v>229853</v>
      </c>
      <c r="AA4" s="11">
        <v>251294</v>
      </c>
      <c r="AB4" s="11">
        <v>274899</v>
      </c>
      <c r="AC4" s="11">
        <v>293592</v>
      </c>
      <c r="AD4" s="11">
        <v>309269</v>
      </c>
      <c r="AE4" s="11">
        <v>318612</v>
      </c>
      <c r="AF4" s="11">
        <v>328150</v>
      </c>
      <c r="AG4" s="11">
        <v>337030</v>
      </c>
      <c r="AH4" s="11">
        <v>348076</v>
      </c>
      <c r="AI4" s="11">
        <v>358734</v>
      </c>
    </row>
    <row r="5" spans="1:35" x14ac:dyDescent="0.3">
      <c r="A5" s="15" t="s">
        <v>123</v>
      </c>
      <c r="B5" s="3">
        <v>92828</v>
      </c>
      <c r="C5" s="3">
        <v>98024</v>
      </c>
      <c r="D5" s="3">
        <v>103134</v>
      </c>
      <c r="E5" s="3">
        <v>107093</v>
      </c>
      <c r="F5" s="3">
        <v>112218</v>
      </c>
      <c r="G5" s="3">
        <v>115328</v>
      </c>
      <c r="H5" s="3">
        <v>119788</v>
      </c>
      <c r="I5" s="3">
        <v>121599</v>
      </c>
      <c r="J5" s="3">
        <v>128790</v>
      </c>
      <c r="K5" s="3">
        <v>134021</v>
      </c>
      <c r="L5" s="3">
        <v>140069</v>
      </c>
      <c r="M5" s="3">
        <v>146953</v>
      </c>
      <c r="N5" s="3">
        <v>152809</v>
      </c>
      <c r="O5" s="3">
        <v>148004</v>
      </c>
      <c r="P5" s="3">
        <v>156357</v>
      </c>
      <c r="Q5" s="3">
        <v>164932</v>
      </c>
      <c r="R5" s="3">
        <v>173164</v>
      </c>
      <c r="S5" s="3">
        <v>179089</v>
      </c>
      <c r="T5" s="3">
        <v>182238</v>
      </c>
      <c r="U5" s="3">
        <v>185203</v>
      </c>
      <c r="V5" s="3">
        <v>187625</v>
      </c>
      <c r="W5" s="3">
        <v>196578</v>
      </c>
      <c r="X5" s="3">
        <v>203557</v>
      </c>
      <c r="Y5" s="3">
        <v>205271</v>
      </c>
      <c r="Z5" s="3">
        <v>197302</v>
      </c>
      <c r="AA5" s="3">
        <v>216458</v>
      </c>
      <c r="AB5" s="3">
        <v>236079</v>
      </c>
      <c r="AC5" s="3">
        <v>251739</v>
      </c>
      <c r="AD5" s="3">
        <v>264795</v>
      </c>
      <c r="AE5" s="3">
        <v>273620</v>
      </c>
      <c r="AF5" s="3">
        <v>281853</v>
      </c>
      <c r="AG5" s="3">
        <v>290546</v>
      </c>
      <c r="AH5" s="3">
        <v>300179</v>
      </c>
      <c r="AI5" s="3">
        <v>309448</v>
      </c>
    </row>
    <row r="6" spans="1:35" x14ac:dyDescent="0.3">
      <c r="A6" s="7" t="s">
        <v>124</v>
      </c>
      <c r="B6" s="3">
        <v>62544</v>
      </c>
      <c r="C6" s="3">
        <v>66754</v>
      </c>
      <c r="D6" s="3">
        <v>70557</v>
      </c>
      <c r="E6" s="3">
        <v>73308</v>
      </c>
      <c r="F6" s="3">
        <v>77528</v>
      </c>
      <c r="G6" s="3">
        <v>79092</v>
      </c>
      <c r="H6" s="3">
        <v>81724</v>
      </c>
      <c r="I6" s="3">
        <v>82728</v>
      </c>
      <c r="J6" s="3">
        <v>88656</v>
      </c>
      <c r="K6" s="3">
        <v>92731</v>
      </c>
      <c r="L6" s="3">
        <v>96884</v>
      </c>
      <c r="M6" s="3">
        <v>101020</v>
      </c>
      <c r="N6" s="3">
        <v>104250</v>
      </c>
      <c r="O6" s="3">
        <v>98472</v>
      </c>
      <c r="P6" s="3">
        <v>105784</v>
      </c>
      <c r="Q6" s="3">
        <v>111923</v>
      </c>
      <c r="R6" s="3">
        <v>118016</v>
      </c>
      <c r="S6" s="3">
        <v>122680</v>
      </c>
      <c r="T6" s="3">
        <v>125085</v>
      </c>
      <c r="U6" s="3">
        <v>126462</v>
      </c>
      <c r="V6" s="3">
        <v>129572</v>
      </c>
      <c r="W6" s="3">
        <v>136820</v>
      </c>
      <c r="X6" s="3">
        <v>142443</v>
      </c>
      <c r="Y6" s="3">
        <v>142071</v>
      </c>
      <c r="Z6" s="3">
        <v>135026</v>
      </c>
      <c r="AA6" s="3">
        <v>150876</v>
      </c>
      <c r="AB6" s="3">
        <v>164632</v>
      </c>
      <c r="AC6" s="3">
        <v>174596</v>
      </c>
      <c r="AD6" s="3">
        <v>183490</v>
      </c>
      <c r="AE6" s="3">
        <v>188934</v>
      </c>
      <c r="AF6" s="3">
        <v>194343</v>
      </c>
      <c r="AG6" s="3">
        <v>200114</v>
      </c>
      <c r="AH6" s="3">
        <v>206671</v>
      </c>
      <c r="AI6" s="3">
        <v>212856</v>
      </c>
    </row>
    <row r="7" spans="1:35" x14ac:dyDescent="0.3">
      <c r="A7" s="17" t="s">
        <v>125</v>
      </c>
      <c r="B7" s="3">
        <v>34418</v>
      </c>
      <c r="C7" s="3">
        <v>36979</v>
      </c>
      <c r="D7" s="3">
        <v>39623</v>
      </c>
      <c r="E7" s="3">
        <v>40177</v>
      </c>
      <c r="F7" s="3">
        <v>42835</v>
      </c>
      <c r="G7" s="3">
        <v>44581</v>
      </c>
      <c r="H7" s="3">
        <v>45896</v>
      </c>
      <c r="I7" s="3">
        <v>45672</v>
      </c>
      <c r="J7" s="3">
        <v>48301</v>
      </c>
      <c r="K7" s="3">
        <v>50676</v>
      </c>
      <c r="L7" s="3">
        <v>52664</v>
      </c>
      <c r="M7" s="3">
        <v>54701</v>
      </c>
      <c r="N7" s="3">
        <v>57118</v>
      </c>
      <c r="O7" s="3">
        <v>52132</v>
      </c>
      <c r="P7" s="3">
        <v>55682</v>
      </c>
      <c r="Q7" s="3">
        <v>59730</v>
      </c>
      <c r="R7" s="3">
        <v>62538</v>
      </c>
      <c r="S7" s="3">
        <v>65657</v>
      </c>
      <c r="T7" s="3">
        <v>67158</v>
      </c>
      <c r="U7" s="3">
        <v>67989</v>
      </c>
      <c r="V7" s="3">
        <v>68753</v>
      </c>
      <c r="W7" s="3">
        <v>73899</v>
      </c>
      <c r="X7" s="3">
        <v>77143</v>
      </c>
      <c r="Y7" s="3">
        <v>74882</v>
      </c>
      <c r="Z7" s="3">
        <v>72177</v>
      </c>
      <c r="AA7" s="3">
        <v>79447</v>
      </c>
      <c r="AB7" s="3">
        <v>91056</v>
      </c>
      <c r="AC7" s="3">
        <v>96105</v>
      </c>
      <c r="AD7" s="3">
        <v>103018</v>
      </c>
      <c r="AE7" s="3">
        <v>106281</v>
      </c>
      <c r="AF7" s="3">
        <v>109976</v>
      </c>
      <c r="AG7" s="3">
        <v>113650</v>
      </c>
      <c r="AH7" s="3">
        <v>117449</v>
      </c>
      <c r="AI7" s="3">
        <v>120889</v>
      </c>
    </row>
    <row r="8" spans="1:35" x14ac:dyDescent="0.3">
      <c r="A8" s="19" t="s">
        <v>126</v>
      </c>
      <c r="B8" s="3">
        <v>28278</v>
      </c>
      <c r="C8" s="3">
        <v>30092</v>
      </c>
      <c r="D8" s="3">
        <v>31200</v>
      </c>
      <c r="E8" s="3">
        <v>31738</v>
      </c>
      <c r="F8" s="3">
        <v>33908</v>
      </c>
      <c r="G8" s="3">
        <v>35589</v>
      </c>
      <c r="H8" s="3">
        <v>36777</v>
      </c>
      <c r="I8" s="3">
        <v>36745</v>
      </c>
      <c r="J8" s="3">
        <v>38312</v>
      </c>
      <c r="K8" s="3">
        <v>39870</v>
      </c>
      <c r="L8" s="3">
        <v>40212</v>
      </c>
      <c r="M8" s="3">
        <v>41829</v>
      </c>
      <c r="N8" s="3">
        <v>44462</v>
      </c>
      <c r="O8" s="3">
        <v>42916</v>
      </c>
      <c r="P8" s="3">
        <v>45276</v>
      </c>
      <c r="Q8" s="3">
        <v>47934</v>
      </c>
      <c r="R8" s="3">
        <v>49708</v>
      </c>
      <c r="S8" s="3">
        <v>52239</v>
      </c>
      <c r="T8" s="3">
        <v>53215</v>
      </c>
      <c r="U8" s="3">
        <v>53016</v>
      </c>
      <c r="V8" s="3">
        <v>52577</v>
      </c>
      <c r="W8" s="3">
        <v>54442</v>
      </c>
      <c r="X8" s="3">
        <v>55881</v>
      </c>
      <c r="Y8" s="3">
        <v>55614</v>
      </c>
      <c r="Z8" s="3">
        <v>55555</v>
      </c>
      <c r="AA8" s="3">
        <v>58455</v>
      </c>
      <c r="AB8" s="3">
        <v>67325</v>
      </c>
      <c r="AC8" s="3">
        <v>70985</v>
      </c>
      <c r="AD8" s="3">
        <v>74953</v>
      </c>
      <c r="AE8" s="3">
        <v>79322</v>
      </c>
      <c r="AF8" s="3">
        <v>82500</v>
      </c>
      <c r="AG8" s="3">
        <v>85813</v>
      </c>
      <c r="AH8" s="3">
        <v>89216</v>
      </c>
      <c r="AI8" s="3">
        <v>92431</v>
      </c>
    </row>
    <row r="9" spans="1:35" x14ac:dyDescent="0.3">
      <c r="A9" s="19" t="s">
        <v>200</v>
      </c>
      <c r="B9" s="3">
        <v>5744</v>
      </c>
      <c r="C9" s="3">
        <v>6459</v>
      </c>
      <c r="D9" s="3">
        <v>7963</v>
      </c>
      <c r="E9" s="3">
        <v>7884</v>
      </c>
      <c r="F9" s="3">
        <v>8248</v>
      </c>
      <c r="G9" s="3">
        <v>8306</v>
      </c>
      <c r="H9" s="3">
        <v>8345</v>
      </c>
      <c r="I9" s="3">
        <v>8108</v>
      </c>
      <c r="J9" s="3">
        <v>9217</v>
      </c>
      <c r="K9" s="3">
        <v>10040</v>
      </c>
      <c r="L9" s="3">
        <v>11686</v>
      </c>
      <c r="M9" s="3">
        <v>11981</v>
      </c>
      <c r="N9" s="3">
        <v>11870</v>
      </c>
      <c r="O9" s="3">
        <v>8376</v>
      </c>
      <c r="P9" s="3">
        <v>9543</v>
      </c>
      <c r="Q9" s="3">
        <v>10957</v>
      </c>
      <c r="R9" s="3">
        <v>11942</v>
      </c>
      <c r="S9" s="3">
        <v>12501</v>
      </c>
      <c r="T9" s="3">
        <v>12894</v>
      </c>
      <c r="U9" s="3">
        <v>13961</v>
      </c>
      <c r="V9" s="3">
        <v>15082</v>
      </c>
      <c r="W9" s="3">
        <v>18390</v>
      </c>
      <c r="X9" s="3">
        <v>20086</v>
      </c>
      <c r="Y9" s="3">
        <v>18033</v>
      </c>
      <c r="Z9" s="3">
        <v>15299</v>
      </c>
      <c r="AA9" s="3">
        <v>19640</v>
      </c>
      <c r="AB9" s="3">
        <v>22382</v>
      </c>
      <c r="AC9" s="3">
        <v>23766</v>
      </c>
      <c r="AD9" s="3">
        <v>26574</v>
      </c>
      <c r="AE9" s="3">
        <v>25416</v>
      </c>
      <c r="AF9" s="3">
        <v>25884</v>
      </c>
      <c r="AG9" s="3">
        <v>26196</v>
      </c>
      <c r="AH9" s="3">
        <v>26538</v>
      </c>
      <c r="AI9" s="3">
        <v>26711</v>
      </c>
    </row>
    <row r="10" spans="1:35" x14ac:dyDescent="0.3">
      <c r="A10" s="19" t="s">
        <v>190</v>
      </c>
      <c r="B10" s="3">
        <v>396</v>
      </c>
      <c r="C10" s="3">
        <v>428</v>
      </c>
      <c r="D10" s="3">
        <v>460</v>
      </c>
      <c r="E10" s="3">
        <v>554</v>
      </c>
      <c r="F10" s="3">
        <v>680</v>
      </c>
      <c r="G10" s="3">
        <v>685</v>
      </c>
      <c r="H10" s="3">
        <v>774</v>
      </c>
      <c r="I10" s="3">
        <v>820</v>
      </c>
      <c r="J10" s="3">
        <v>772</v>
      </c>
      <c r="K10" s="3">
        <v>766</v>
      </c>
      <c r="L10" s="3">
        <v>766</v>
      </c>
      <c r="M10" s="3">
        <v>891</v>
      </c>
      <c r="N10" s="3">
        <v>787</v>
      </c>
      <c r="O10" s="3">
        <v>840</v>
      </c>
      <c r="P10" s="3">
        <v>863</v>
      </c>
      <c r="Q10" s="3">
        <v>840</v>
      </c>
      <c r="R10" s="3">
        <v>889</v>
      </c>
      <c r="S10" s="3">
        <v>917</v>
      </c>
      <c r="T10" s="3">
        <v>1050</v>
      </c>
      <c r="U10" s="3">
        <v>1012</v>
      </c>
      <c r="V10" s="3">
        <v>1094</v>
      </c>
      <c r="W10" s="3">
        <v>1066</v>
      </c>
      <c r="X10" s="3">
        <v>1176</v>
      </c>
      <c r="Y10" s="3">
        <v>1235</v>
      </c>
      <c r="Z10" s="3">
        <v>1323</v>
      </c>
      <c r="AA10" s="3">
        <v>1352</v>
      </c>
      <c r="AB10" s="3">
        <v>1350</v>
      </c>
      <c r="AC10" s="3">
        <v>1354</v>
      </c>
      <c r="AD10" s="3">
        <v>1491</v>
      </c>
      <c r="AE10" s="3">
        <v>1543</v>
      </c>
      <c r="AF10" s="3">
        <v>1592</v>
      </c>
      <c r="AG10" s="3">
        <v>1642</v>
      </c>
      <c r="AH10" s="3">
        <v>1694</v>
      </c>
      <c r="AI10" s="3">
        <v>1747</v>
      </c>
    </row>
    <row r="11" spans="1:35" x14ac:dyDescent="0.3">
      <c r="A11" s="17" t="s">
        <v>128</v>
      </c>
      <c r="B11" s="3">
        <v>27295</v>
      </c>
      <c r="C11" s="3">
        <v>28959</v>
      </c>
      <c r="D11" s="3">
        <v>29978</v>
      </c>
      <c r="E11" s="3">
        <v>32109</v>
      </c>
      <c r="F11" s="3">
        <v>33518</v>
      </c>
      <c r="G11" s="3">
        <v>33305</v>
      </c>
      <c r="H11" s="3">
        <v>34572</v>
      </c>
      <c r="I11" s="3">
        <v>35665</v>
      </c>
      <c r="J11" s="3">
        <v>38178</v>
      </c>
      <c r="K11" s="3">
        <v>40182</v>
      </c>
      <c r="L11" s="3">
        <v>42067</v>
      </c>
      <c r="M11" s="3">
        <v>44103</v>
      </c>
      <c r="N11" s="3">
        <v>44761</v>
      </c>
      <c r="O11" s="3">
        <v>44106</v>
      </c>
      <c r="P11" s="3">
        <v>47505</v>
      </c>
      <c r="Q11" s="3">
        <v>49422</v>
      </c>
      <c r="R11" s="3">
        <v>52159</v>
      </c>
      <c r="S11" s="3">
        <v>53050</v>
      </c>
      <c r="T11" s="3">
        <v>54028</v>
      </c>
      <c r="U11" s="3">
        <v>54834</v>
      </c>
      <c r="V11" s="3">
        <v>57472</v>
      </c>
      <c r="W11" s="3">
        <v>59305</v>
      </c>
      <c r="X11" s="3">
        <v>61528</v>
      </c>
      <c r="Y11" s="3">
        <v>63798</v>
      </c>
      <c r="Z11" s="3">
        <v>59561</v>
      </c>
      <c r="AA11" s="3">
        <v>67349</v>
      </c>
      <c r="AB11" s="3">
        <v>69673</v>
      </c>
      <c r="AC11" s="3">
        <v>74507</v>
      </c>
      <c r="AD11" s="3">
        <v>76296</v>
      </c>
      <c r="AE11" s="3">
        <v>78551</v>
      </c>
      <c r="AF11" s="3">
        <v>80135</v>
      </c>
      <c r="AG11" s="3">
        <v>82099</v>
      </c>
      <c r="AH11" s="3">
        <v>84718</v>
      </c>
      <c r="AI11" s="3">
        <v>87325</v>
      </c>
    </row>
    <row r="12" spans="1:35" x14ac:dyDescent="0.3">
      <c r="A12" s="17" t="s">
        <v>183</v>
      </c>
      <c r="B12" s="3">
        <v>830</v>
      </c>
      <c r="C12" s="3">
        <v>816</v>
      </c>
      <c r="D12" s="3">
        <v>956</v>
      </c>
      <c r="E12" s="3">
        <v>1022</v>
      </c>
      <c r="F12" s="3">
        <v>1175</v>
      </c>
      <c r="G12" s="3">
        <v>1206</v>
      </c>
      <c r="H12" s="3">
        <v>1256</v>
      </c>
      <c r="I12" s="3">
        <v>1390</v>
      </c>
      <c r="J12" s="3">
        <v>2177</v>
      </c>
      <c r="K12" s="3">
        <v>1873</v>
      </c>
      <c r="L12" s="3">
        <v>2153</v>
      </c>
      <c r="M12" s="3">
        <v>2216</v>
      </c>
      <c r="N12" s="3">
        <v>2370</v>
      </c>
      <c r="O12" s="3">
        <v>2235</v>
      </c>
      <c r="P12" s="3">
        <v>2596</v>
      </c>
      <c r="Q12" s="3">
        <v>2772</v>
      </c>
      <c r="R12" s="3">
        <v>3318</v>
      </c>
      <c r="S12" s="3">
        <v>3973</v>
      </c>
      <c r="T12" s="3">
        <v>3898</v>
      </c>
      <c r="U12" s="3">
        <v>3639</v>
      </c>
      <c r="V12" s="3">
        <v>3346</v>
      </c>
      <c r="W12" s="3">
        <v>3616</v>
      </c>
      <c r="X12" s="3">
        <v>3772</v>
      </c>
      <c r="Y12" s="3">
        <v>3391</v>
      </c>
      <c r="Z12" s="3">
        <v>3288</v>
      </c>
      <c r="AA12" s="3">
        <v>4079</v>
      </c>
      <c r="AB12" s="3">
        <v>3902</v>
      </c>
      <c r="AC12" s="3">
        <v>3984</v>
      </c>
      <c r="AD12" s="3">
        <v>4176</v>
      </c>
      <c r="AE12" s="3">
        <v>4102</v>
      </c>
      <c r="AF12" s="3">
        <v>4232</v>
      </c>
      <c r="AG12" s="3">
        <v>4365</v>
      </c>
      <c r="AH12" s="3">
        <v>4504</v>
      </c>
      <c r="AI12" s="3">
        <v>4643</v>
      </c>
    </row>
    <row r="13" spans="1:35" x14ac:dyDescent="0.3">
      <c r="A13" s="7" t="s">
        <v>129</v>
      </c>
      <c r="B13" s="3">
        <v>30284</v>
      </c>
      <c r="C13" s="3">
        <v>31270</v>
      </c>
      <c r="D13" s="3">
        <v>32577</v>
      </c>
      <c r="E13" s="3">
        <v>33786</v>
      </c>
      <c r="F13" s="3">
        <v>34690</v>
      </c>
      <c r="G13" s="3">
        <v>36236</v>
      </c>
      <c r="H13" s="3">
        <v>38064</v>
      </c>
      <c r="I13" s="3">
        <v>38871</v>
      </c>
      <c r="J13" s="3">
        <v>40134</v>
      </c>
      <c r="K13" s="3">
        <v>41289</v>
      </c>
      <c r="L13" s="3">
        <v>43185</v>
      </c>
      <c r="M13" s="3">
        <v>45934</v>
      </c>
      <c r="N13" s="3">
        <v>48559</v>
      </c>
      <c r="O13" s="3">
        <v>49532</v>
      </c>
      <c r="P13" s="3">
        <v>50574</v>
      </c>
      <c r="Q13" s="3">
        <v>53009</v>
      </c>
      <c r="R13" s="3">
        <v>55148</v>
      </c>
      <c r="S13" s="3">
        <v>56409</v>
      </c>
      <c r="T13" s="3">
        <v>57154</v>
      </c>
      <c r="U13" s="3">
        <v>58741</v>
      </c>
      <c r="V13" s="3">
        <v>58053</v>
      </c>
      <c r="W13" s="3">
        <v>59758</v>
      </c>
      <c r="X13" s="3">
        <v>61115</v>
      </c>
      <c r="Y13" s="3">
        <v>63200</v>
      </c>
      <c r="Z13" s="3">
        <v>62276</v>
      </c>
      <c r="AA13" s="3">
        <v>65582</v>
      </c>
      <c r="AB13" s="3">
        <v>71447</v>
      </c>
      <c r="AC13" s="3">
        <v>77143</v>
      </c>
      <c r="AD13" s="3">
        <v>81305</v>
      </c>
      <c r="AE13" s="3">
        <v>84687</v>
      </c>
      <c r="AF13" s="3">
        <v>87510</v>
      </c>
      <c r="AG13" s="3">
        <v>90432</v>
      </c>
      <c r="AH13" s="3">
        <v>93508</v>
      </c>
      <c r="AI13" s="3">
        <v>96592</v>
      </c>
    </row>
    <row r="14" spans="1:35" x14ac:dyDescent="0.3">
      <c r="A14" s="15" t="s">
        <v>130</v>
      </c>
      <c r="B14" s="3">
        <v>7719</v>
      </c>
      <c r="C14" s="3">
        <v>8010</v>
      </c>
      <c r="D14" s="3">
        <v>8014</v>
      </c>
      <c r="E14" s="3">
        <v>8492</v>
      </c>
      <c r="F14" s="3">
        <v>8763</v>
      </c>
      <c r="G14" s="3">
        <v>10054</v>
      </c>
      <c r="H14" s="3">
        <v>10298</v>
      </c>
      <c r="I14" s="3">
        <v>10429</v>
      </c>
      <c r="J14" s="3">
        <v>10355</v>
      </c>
      <c r="K14" s="3">
        <v>11565</v>
      </c>
      <c r="L14" s="3">
        <v>12045</v>
      </c>
      <c r="M14" s="3">
        <v>12427</v>
      </c>
      <c r="N14" s="3">
        <v>13763</v>
      </c>
      <c r="O14" s="3">
        <v>13982</v>
      </c>
      <c r="P14" s="3">
        <v>15478</v>
      </c>
      <c r="Q14" s="3">
        <v>17140</v>
      </c>
      <c r="R14" s="3">
        <v>18216</v>
      </c>
      <c r="S14" s="3">
        <v>18611</v>
      </c>
      <c r="T14" s="3">
        <v>18998</v>
      </c>
      <c r="U14" s="3">
        <v>18505</v>
      </c>
      <c r="V14" s="3">
        <v>20308</v>
      </c>
      <c r="W14" s="3">
        <v>21178</v>
      </c>
      <c r="X14" s="3">
        <v>21873</v>
      </c>
      <c r="Y14" s="3">
        <v>22420</v>
      </c>
      <c r="Z14" s="3">
        <v>20913</v>
      </c>
      <c r="AA14" s="3">
        <v>22954</v>
      </c>
      <c r="AB14" s="3">
        <v>26152</v>
      </c>
      <c r="AC14" s="3">
        <v>28219</v>
      </c>
      <c r="AD14" s="3">
        <v>30162</v>
      </c>
      <c r="AE14" s="3">
        <v>29931</v>
      </c>
      <c r="AF14" s="3">
        <v>30681</v>
      </c>
      <c r="AG14" s="3">
        <v>30190</v>
      </c>
      <c r="AH14" s="3">
        <v>30953</v>
      </c>
      <c r="AI14" s="3">
        <v>31716</v>
      </c>
    </row>
    <row r="15" spans="1:35" x14ac:dyDescent="0.3">
      <c r="A15" s="7" t="s">
        <v>131</v>
      </c>
      <c r="B15" s="3">
        <v>2866</v>
      </c>
      <c r="C15" s="3">
        <v>2666</v>
      </c>
      <c r="D15" s="3">
        <v>2637</v>
      </c>
      <c r="E15" s="3">
        <v>2382</v>
      </c>
      <c r="F15" s="3">
        <v>2896</v>
      </c>
      <c r="G15" s="3">
        <v>3466</v>
      </c>
      <c r="H15" s="3">
        <v>3081</v>
      </c>
      <c r="I15" s="3">
        <v>2937</v>
      </c>
      <c r="J15" s="3">
        <v>2311</v>
      </c>
      <c r="K15" s="3">
        <v>2609</v>
      </c>
      <c r="L15" s="3">
        <v>2894</v>
      </c>
      <c r="M15" s="3">
        <v>3207</v>
      </c>
      <c r="N15" s="3">
        <v>3783</v>
      </c>
      <c r="O15" s="3">
        <v>3260</v>
      </c>
      <c r="P15" s="3">
        <v>3798</v>
      </c>
      <c r="Q15" s="3">
        <v>4668</v>
      </c>
      <c r="R15" s="3">
        <v>4507</v>
      </c>
      <c r="S15" s="3">
        <v>4886</v>
      </c>
      <c r="T15" s="3">
        <v>3870</v>
      </c>
      <c r="U15" s="3">
        <v>3510</v>
      </c>
      <c r="V15" s="3">
        <v>3753</v>
      </c>
      <c r="W15" s="3">
        <v>3991</v>
      </c>
      <c r="X15" s="3">
        <v>4107</v>
      </c>
      <c r="Y15" s="3">
        <v>3898</v>
      </c>
      <c r="Z15" s="3">
        <v>3114</v>
      </c>
      <c r="AA15" s="3">
        <v>3563</v>
      </c>
      <c r="AB15" s="3">
        <v>4023</v>
      </c>
      <c r="AC15" s="3">
        <v>5495</v>
      </c>
      <c r="AD15" s="3">
        <v>5837</v>
      </c>
      <c r="AE15" s="3">
        <v>5588</v>
      </c>
      <c r="AF15" s="3">
        <v>5732</v>
      </c>
      <c r="AG15" s="3">
        <v>5876</v>
      </c>
      <c r="AH15" s="3">
        <v>6033</v>
      </c>
      <c r="AI15" s="3">
        <v>6188</v>
      </c>
    </row>
    <row r="16" spans="1:35" x14ac:dyDescent="0.3">
      <c r="A16" s="7" t="s">
        <v>132</v>
      </c>
      <c r="B16" s="3">
        <v>742</v>
      </c>
      <c r="C16" s="3">
        <v>664</v>
      </c>
      <c r="D16" s="3">
        <v>839</v>
      </c>
      <c r="E16" s="3">
        <v>947</v>
      </c>
      <c r="F16" s="3">
        <v>876</v>
      </c>
      <c r="G16" s="3">
        <v>1042</v>
      </c>
      <c r="H16" s="3">
        <v>1049</v>
      </c>
      <c r="I16" s="3">
        <v>912</v>
      </c>
      <c r="J16" s="3">
        <v>1258</v>
      </c>
      <c r="K16" s="3">
        <v>1436</v>
      </c>
      <c r="L16" s="3">
        <v>1481</v>
      </c>
      <c r="M16" s="3">
        <v>1448</v>
      </c>
      <c r="N16" s="3">
        <v>1725</v>
      </c>
      <c r="O16" s="3">
        <v>2125</v>
      </c>
      <c r="P16" s="3">
        <v>2610</v>
      </c>
      <c r="Q16" s="3">
        <v>2778</v>
      </c>
      <c r="R16" s="3">
        <v>3153</v>
      </c>
      <c r="S16" s="3">
        <v>2799</v>
      </c>
      <c r="T16" s="3">
        <v>2845</v>
      </c>
      <c r="U16" s="3">
        <v>2679</v>
      </c>
      <c r="V16" s="3">
        <v>2549</v>
      </c>
      <c r="W16" s="3">
        <v>2656</v>
      </c>
      <c r="X16" s="3">
        <v>2915</v>
      </c>
      <c r="Y16" s="3">
        <v>3283</v>
      </c>
      <c r="Z16" s="3">
        <v>3161</v>
      </c>
      <c r="AA16" s="3">
        <v>3319</v>
      </c>
      <c r="AB16" s="3">
        <v>3923</v>
      </c>
      <c r="AC16" s="3">
        <v>4099</v>
      </c>
      <c r="AD16" s="3">
        <v>4176</v>
      </c>
      <c r="AE16" s="3">
        <v>4037</v>
      </c>
      <c r="AF16" s="3">
        <v>4232</v>
      </c>
      <c r="AG16" s="3">
        <v>3849</v>
      </c>
      <c r="AH16" s="3">
        <v>3914</v>
      </c>
      <c r="AI16" s="3">
        <v>3975</v>
      </c>
    </row>
    <row r="17" spans="1:35" x14ac:dyDescent="0.3">
      <c r="A17" s="7" t="s">
        <v>167</v>
      </c>
      <c r="B17" s="3">
        <v>151</v>
      </c>
      <c r="C17" s="3">
        <v>527</v>
      </c>
      <c r="D17" s="3">
        <v>106</v>
      </c>
      <c r="E17" s="3">
        <v>492</v>
      </c>
      <c r="F17" s="3">
        <v>155</v>
      </c>
      <c r="G17" s="3">
        <v>262</v>
      </c>
      <c r="H17" s="3">
        <v>193</v>
      </c>
      <c r="I17" s="3">
        <v>274</v>
      </c>
      <c r="J17" s="3">
        <v>216</v>
      </c>
      <c r="K17" s="3">
        <v>426</v>
      </c>
      <c r="L17" s="3">
        <v>265</v>
      </c>
      <c r="M17" s="3">
        <v>155</v>
      </c>
      <c r="N17" s="3">
        <v>163</v>
      </c>
      <c r="O17" s="3">
        <v>188</v>
      </c>
      <c r="P17" s="3">
        <v>212</v>
      </c>
      <c r="Q17" s="3">
        <v>274</v>
      </c>
      <c r="R17" s="3">
        <v>534</v>
      </c>
      <c r="S17" s="3">
        <v>526</v>
      </c>
      <c r="T17" s="3">
        <v>255</v>
      </c>
      <c r="U17" s="3">
        <v>208</v>
      </c>
      <c r="V17" s="3">
        <v>630</v>
      </c>
      <c r="W17" s="3">
        <v>465</v>
      </c>
      <c r="X17" s="3">
        <v>303</v>
      </c>
      <c r="Y17" s="3">
        <v>301</v>
      </c>
      <c r="Z17" s="3">
        <v>290</v>
      </c>
      <c r="AA17" s="3">
        <v>877</v>
      </c>
      <c r="AB17" s="3">
        <v>1252</v>
      </c>
      <c r="AC17" s="3">
        <v>896</v>
      </c>
      <c r="AD17" s="3">
        <v>1565</v>
      </c>
      <c r="AE17" s="3">
        <v>1087</v>
      </c>
      <c r="AF17" s="3">
        <v>1025</v>
      </c>
      <c r="AG17" s="3">
        <v>295</v>
      </c>
      <c r="AH17" s="3">
        <v>299</v>
      </c>
      <c r="AI17" s="3">
        <v>304</v>
      </c>
    </row>
    <row r="18" spans="1:35" x14ac:dyDescent="0.3">
      <c r="A18" s="7" t="s">
        <v>134</v>
      </c>
      <c r="B18" s="3">
        <v>3960</v>
      </c>
      <c r="C18" s="3">
        <v>4153</v>
      </c>
      <c r="D18" s="3">
        <v>4433</v>
      </c>
      <c r="E18" s="3">
        <v>4671</v>
      </c>
      <c r="F18" s="3">
        <v>4835</v>
      </c>
      <c r="G18" s="3">
        <v>5282</v>
      </c>
      <c r="H18" s="3">
        <v>5974</v>
      </c>
      <c r="I18" s="3">
        <v>6306</v>
      </c>
      <c r="J18" s="3">
        <v>6569</v>
      </c>
      <c r="K18" s="3">
        <v>7095</v>
      </c>
      <c r="L18" s="3">
        <v>7405</v>
      </c>
      <c r="M18" s="3">
        <v>7616</v>
      </c>
      <c r="N18" s="3">
        <v>8092</v>
      </c>
      <c r="O18" s="3">
        <v>8410</v>
      </c>
      <c r="P18" s="3">
        <v>8858</v>
      </c>
      <c r="Q18" s="3">
        <v>9420</v>
      </c>
      <c r="R18" s="3">
        <v>10023</v>
      </c>
      <c r="S18" s="3">
        <v>10399</v>
      </c>
      <c r="T18" s="3">
        <v>12028</v>
      </c>
      <c r="U18" s="3">
        <v>12108</v>
      </c>
      <c r="V18" s="3">
        <v>13376</v>
      </c>
      <c r="W18" s="3">
        <v>14066</v>
      </c>
      <c r="X18" s="3">
        <v>14548</v>
      </c>
      <c r="Y18" s="3">
        <v>14938</v>
      </c>
      <c r="Z18" s="3">
        <v>14347</v>
      </c>
      <c r="AA18" s="3">
        <v>15196</v>
      </c>
      <c r="AB18" s="3">
        <v>16953</v>
      </c>
      <c r="AC18" s="3">
        <v>17729</v>
      </c>
      <c r="AD18" s="3">
        <v>18585</v>
      </c>
      <c r="AE18" s="3">
        <v>19219</v>
      </c>
      <c r="AF18" s="3">
        <v>19693</v>
      </c>
      <c r="AG18" s="3">
        <v>20170</v>
      </c>
      <c r="AH18" s="3">
        <v>20707</v>
      </c>
      <c r="AI18" s="3">
        <v>21249</v>
      </c>
    </row>
    <row r="19" spans="1:35" x14ac:dyDescent="0.3">
      <c r="A19" s="15" t="s">
        <v>168</v>
      </c>
      <c r="B19" s="3">
        <v>188</v>
      </c>
      <c r="C19" s="3">
        <v>191</v>
      </c>
      <c r="D19" s="3">
        <v>215</v>
      </c>
      <c r="E19" s="3">
        <v>271</v>
      </c>
      <c r="F19" s="3">
        <v>298</v>
      </c>
      <c r="G19" s="3">
        <v>310</v>
      </c>
      <c r="H19" s="3">
        <v>332</v>
      </c>
      <c r="I19" s="3">
        <v>356</v>
      </c>
      <c r="J19" s="3">
        <v>400</v>
      </c>
      <c r="K19" s="3">
        <v>509</v>
      </c>
      <c r="L19" s="3">
        <v>520</v>
      </c>
      <c r="M19" s="3">
        <v>582</v>
      </c>
      <c r="N19" s="3">
        <v>622</v>
      </c>
      <c r="O19" s="3">
        <v>707</v>
      </c>
      <c r="P19" s="3">
        <v>768</v>
      </c>
      <c r="Q19" s="3">
        <v>836</v>
      </c>
      <c r="R19" s="3">
        <v>895</v>
      </c>
      <c r="S19" s="3">
        <v>914</v>
      </c>
      <c r="T19" s="3">
        <v>910</v>
      </c>
      <c r="U19" s="3">
        <v>827</v>
      </c>
      <c r="V19" s="3">
        <v>805</v>
      </c>
      <c r="W19" s="3">
        <v>826</v>
      </c>
      <c r="X19" s="3">
        <v>827</v>
      </c>
      <c r="Y19" s="3">
        <v>867</v>
      </c>
      <c r="Z19" s="3">
        <v>926</v>
      </c>
      <c r="AA19" s="3">
        <v>896</v>
      </c>
      <c r="AB19" s="3">
        <v>683</v>
      </c>
      <c r="AC19" s="3">
        <v>686</v>
      </c>
      <c r="AD19" s="3">
        <v>697</v>
      </c>
      <c r="AE19" s="3">
        <v>706</v>
      </c>
      <c r="AF19" s="3">
        <v>713</v>
      </c>
      <c r="AG19" s="3">
        <v>720</v>
      </c>
      <c r="AH19" s="3">
        <v>727</v>
      </c>
      <c r="AI19" s="3">
        <v>734</v>
      </c>
    </row>
    <row r="20" spans="1:35" x14ac:dyDescent="0.3">
      <c r="A20" s="15" t="s">
        <v>169</v>
      </c>
      <c r="B20" s="3">
        <v>4371</v>
      </c>
      <c r="C20" s="3">
        <v>4593</v>
      </c>
      <c r="D20" s="3">
        <v>4796</v>
      </c>
      <c r="E20" s="3">
        <v>4929</v>
      </c>
      <c r="F20" s="3">
        <v>5163</v>
      </c>
      <c r="G20" s="3">
        <v>5451</v>
      </c>
      <c r="H20" s="3">
        <v>5827</v>
      </c>
      <c r="I20" s="3">
        <v>5919</v>
      </c>
      <c r="J20" s="3">
        <v>6135</v>
      </c>
      <c r="K20" s="3">
        <v>6279</v>
      </c>
      <c r="L20" s="3">
        <v>6784</v>
      </c>
      <c r="M20" s="3">
        <v>7137</v>
      </c>
      <c r="N20" s="3">
        <v>7552</v>
      </c>
      <c r="O20" s="3">
        <v>7944</v>
      </c>
      <c r="P20" s="3">
        <v>8206</v>
      </c>
      <c r="Q20" s="3">
        <v>8739</v>
      </c>
      <c r="R20" s="3">
        <v>9151</v>
      </c>
      <c r="S20" s="3">
        <v>9560</v>
      </c>
      <c r="T20" s="3">
        <v>9609</v>
      </c>
      <c r="U20" s="3">
        <v>9258</v>
      </c>
      <c r="V20" s="3">
        <v>9549</v>
      </c>
      <c r="W20" s="3">
        <v>9935</v>
      </c>
      <c r="X20" s="3">
        <v>10186</v>
      </c>
      <c r="Y20" s="3">
        <v>10388</v>
      </c>
      <c r="Z20" s="3">
        <v>10712</v>
      </c>
      <c r="AA20" s="3">
        <v>10985</v>
      </c>
      <c r="AB20" s="3">
        <v>11986</v>
      </c>
      <c r="AC20" s="3">
        <v>12948</v>
      </c>
      <c r="AD20" s="3">
        <v>13614</v>
      </c>
      <c r="AE20" s="3">
        <v>14354</v>
      </c>
      <c r="AF20" s="3">
        <v>14903</v>
      </c>
      <c r="AG20" s="3">
        <v>15574</v>
      </c>
      <c r="AH20" s="3">
        <v>16218</v>
      </c>
      <c r="AI20" s="3">
        <v>16835</v>
      </c>
    </row>
    <row r="21" spans="1:35" x14ac:dyDescent="0.3">
      <c r="A21" s="12" t="s">
        <v>142</v>
      </c>
      <c r="B21" s="12">
        <v>113684</v>
      </c>
      <c r="C21" s="12">
        <v>115640</v>
      </c>
      <c r="D21" s="12">
        <v>118544</v>
      </c>
      <c r="E21" s="12">
        <v>122357</v>
      </c>
      <c r="F21" s="12">
        <v>126646</v>
      </c>
      <c r="G21" s="12">
        <v>130527</v>
      </c>
      <c r="H21" s="12">
        <v>136364</v>
      </c>
      <c r="I21" s="12">
        <v>143545</v>
      </c>
      <c r="J21" s="12">
        <v>146388</v>
      </c>
      <c r="K21" s="12">
        <v>160792</v>
      </c>
      <c r="L21" s="12">
        <v>158639</v>
      </c>
      <c r="M21" s="12">
        <v>166871</v>
      </c>
      <c r="N21" s="12">
        <v>178599</v>
      </c>
      <c r="O21" s="12">
        <v>189454</v>
      </c>
      <c r="P21" s="12">
        <v>195654</v>
      </c>
      <c r="Q21" s="12">
        <v>207927</v>
      </c>
      <c r="R21" s="12">
        <v>218102</v>
      </c>
      <c r="S21" s="12">
        <v>220470</v>
      </c>
      <c r="T21" s="12">
        <v>224069</v>
      </c>
      <c r="U21" s="12">
        <v>223851</v>
      </c>
      <c r="V21" s="12">
        <v>228451</v>
      </c>
      <c r="W21" s="12">
        <v>231561</v>
      </c>
      <c r="X21" s="12">
        <v>240446</v>
      </c>
      <c r="Y21" s="12">
        <v>248478</v>
      </c>
      <c r="Z21" s="12">
        <v>270704</v>
      </c>
      <c r="AA21" s="12">
        <v>278574</v>
      </c>
      <c r="AB21" s="12">
        <v>294508</v>
      </c>
      <c r="AC21" s="12">
        <v>319314</v>
      </c>
      <c r="AD21" s="12">
        <v>336435</v>
      </c>
      <c r="AE21" s="12">
        <v>349482</v>
      </c>
      <c r="AF21" s="12">
        <v>362366</v>
      </c>
      <c r="AG21" s="12">
        <v>373607</v>
      </c>
      <c r="AH21" s="12">
        <v>386565</v>
      </c>
      <c r="AI21" s="12">
        <v>400081</v>
      </c>
    </row>
    <row r="22" spans="1:35" x14ac:dyDescent="0.3">
      <c r="A22" s="15" t="s">
        <v>143</v>
      </c>
      <c r="B22" s="3">
        <v>95313</v>
      </c>
      <c r="C22" s="3">
        <v>98127</v>
      </c>
      <c r="D22" s="3">
        <v>101168</v>
      </c>
      <c r="E22" s="3">
        <v>105550</v>
      </c>
      <c r="F22" s="3">
        <v>109432</v>
      </c>
      <c r="G22" s="3">
        <v>113156</v>
      </c>
      <c r="H22" s="3">
        <v>120408</v>
      </c>
      <c r="I22" s="3">
        <v>128313</v>
      </c>
      <c r="J22" s="3">
        <v>131969</v>
      </c>
      <c r="K22" s="3">
        <v>147135</v>
      </c>
      <c r="L22" s="3">
        <v>145168</v>
      </c>
      <c r="M22" s="3">
        <v>153026</v>
      </c>
      <c r="N22" s="3">
        <v>164425</v>
      </c>
      <c r="O22" s="3">
        <v>175984</v>
      </c>
      <c r="P22" s="3">
        <v>182728</v>
      </c>
      <c r="Q22" s="3">
        <v>194641</v>
      </c>
      <c r="R22" s="3">
        <v>204634</v>
      </c>
      <c r="S22" s="3">
        <v>207607</v>
      </c>
      <c r="T22" s="3">
        <v>211159</v>
      </c>
      <c r="U22" s="3">
        <v>211825</v>
      </c>
      <c r="V22" s="3">
        <v>216932</v>
      </c>
      <c r="W22" s="3">
        <v>221062</v>
      </c>
      <c r="X22" s="3">
        <v>230671</v>
      </c>
      <c r="Y22" s="3">
        <v>239004</v>
      </c>
      <c r="Z22" s="3">
        <v>261723</v>
      </c>
      <c r="AA22" s="3">
        <v>270089</v>
      </c>
      <c r="AB22" s="3">
        <v>285929</v>
      </c>
      <c r="AC22" s="3">
        <v>307497</v>
      </c>
      <c r="AD22" s="3">
        <v>322847</v>
      </c>
      <c r="AE22" s="3">
        <v>334852</v>
      </c>
      <c r="AF22" s="3">
        <v>346284</v>
      </c>
      <c r="AG22" s="3">
        <v>356020</v>
      </c>
      <c r="AH22" s="3">
        <v>367707</v>
      </c>
      <c r="AI22" s="3">
        <v>379414</v>
      </c>
    </row>
    <row r="23" spans="1:35" x14ac:dyDescent="0.3">
      <c r="A23" s="15" t="s">
        <v>201</v>
      </c>
      <c r="B23" s="3">
        <v>88242</v>
      </c>
      <c r="C23" s="3">
        <v>90115</v>
      </c>
      <c r="D23" s="3">
        <v>93093</v>
      </c>
      <c r="E23" s="3">
        <v>96633</v>
      </c>
      <c r="F23" s="3">
        <v>100052</v>
      </c>
      <c r="G23" s="3">
        <v>104723</v>
      </c>
      <c r="H23" s="3">
        <v>112292</v>
      </c>
      <c r="I23" s="3">
        <v>118147</v>
      </c>
      <c r="J23" s="3">
        <v>123073</v>
      </c>
      <c r="K23" s="3">
        <v>129649</v>
      </c>
      <c r="L23" s="3">
        <v>135356</v>
      </c>
      <c r="M23" s="3">
        <v>141782</v>
      </c>
      <c r="N23" s="3">
        <v>152319</v>
      </c>
      <c r="O23" s="3">
        <v>162623</v>
      </c>
      <c r="P23" s="3">
        <v>168681</v>
      </c>
      <c r="Q23" s="3">
        <v>177105</v>
      </c>
      <c r="R23" s="3">
        <v>184792</v>
      </c>
      <c r="S23" s="3">
        <v>190212</v>
      </c>
      <c r="T23" s="3">
        <v>194503</v>
      </c>
      <c r="U23" s="3">
        <v>196943</v>
      </c>
      <c r="V23" s="3">
        <v>202587</v>
      </c>
      <c r="W23" s="3">
        <v>206740</v>
      </c>
      <c r="X23" s="3">
        <v>214920</v>
      </c>
      <c r="Y23" s="3">
        <v>222940</v>
      </c>
      <c r="Z23" s="3">
        <v>245016</v>
      </c>
      <c r="AA23" s="3">
        <v>250774</v>
      </c>
      <c r="AB23" s="3">
        <v>265755</v>
      </c>
      <c r="AC23" s="3">
        <v>284711</v>
      </c>
      <c r="AD23" s="3">
        <v>296894</v>
      </c>
      <c r="AE23" s="3">
        <v>309500</v>
      </c>
      <c r="AF23" s="3">
        <v>320825</v>
      </c>
      <c r="AG23" s="3">
        <v>331956</v>
      </c>
      <c r="AH23" s="3">
        <v>343285</v>
      </c>
      <c r="AI23" s="3">
        <v>354201</v>
      </c>
    </row>
    <row r="24" spans="1:35" x14ac:dyDescent="0.3">
      <c r="A24" s="7" t="s">
        <v>145</v>
      </c>
      <c r="B24" s="3">
        <v>24956</v>
      </c>
      <c r="C24" s="3">
        <v>25796</v>
      </c>
      <c r="D24" s="3">
        <v>26571</v>
      </c>
      <c r="E24" s="3">
        <v>27773</v>
      </c>
      <c r="F24" s="3">
        <v>28818</v>
      </c>
      <c r="G24" s="3">
        <v>30105</v>
      </c>
      <c r="H24" s="3">
        <v>32321</v>
      </c>
      <c r="I24" s="3">
        <v>33653</v>
      </c>
      <c r="J24" s="3">
        <v>34662</v>
      </c>
      <c r="K24" s="3">
        <v>36470</v>
      </c>
      <c r="L24" s="3">
        <v>38043</v>
      </c>
      <c r="M24" s="3">
        <v>39668</v>
      </c>
      <c r="N24" s="3">
        <v>41942</v>
      </c>
      <c r="O24" s="3">
        <v>43977</v>
      </c>
      <c r="P24" s="3">
        <v>45298</v>
      </c>
      <c r="Q24" s="3">
        <v>47169</v>
      </c>
      <c r="R24" s="3">
        <v>49150</v>
      </c>
      <c r="S24" s="3">
        <v>50694</v>
      </c>
      <c r="T24" s="3">
        <v>52174</v>
      </c>
      <c r="U24" s="3">
        <v>52330</v>
      </c>
      <c r="V24" s="3">
        <v>53619</v>
      </c>
      <c r="W24" s="3">
        <v>55310</v>
      </c>
      <c r="X24" s="3">
        <v>56872</v>
      </c>
      <c r="Y24" s="3">
        <v>58768</v>
      </c>
      <c r="Z24" s="3">
        <v>60487</v>
      </c>
      <c r="AA24" s="3">
        <v>62692</v>
      </c>
      <c r="AB24" s="3">
        <v>68026</v>
      </c>
      <c r="AC24" s="3">
        <v>73646</v>
      </c>
      <c r="AD24" s="3">
        <v>76990</v>
      </c>
      <c r="AE24" s="3">
        <v>79575</v>
      </c>
      <c r="AF24" s="3">
        <v>81581</v>
      </c>
      <c r="AG24" s="3">
        <v>83761</v>
      </c>
      <c r="AH24" s="3">
        <v>85960</v>
      </c>
      <c r="AI24" s="3">
        <v>87917</v>
      </c>
    </row>
    <row r="25" spans="1:35" x14ac:dyDescent="0.3">
      <c r="A25" s="7" t="s">
        <v>146</v>
      </c>
      <c r="B25" s="3">
        <v>7971</v>
      </c>
      <c r="C25" s="3">
        <v>8210</v>
      </c>
      <c r="D25" s="3">
        <v>8588</v>
      </c>
      <c r="E25" s="3">
        <v>9055</v>
      </c>
      <c r="F25" s="3">
        <v>9506</v>
      </c>
      <c r="G25" s="3">
        <v>10093</v>
      </c>
      <c r="H25" s="3">
        <v>11586</v>
      </c>
      <c r="I25" s="3">
        <v>11906</v>
      </c>
      <c r="J25" s="3">
        <v>12144</v>
      </c>
      <c r="K25" s="3">
        <v>12491</v>
      </c>
      <c r="L25" s="3">
        <v>12917</v>
      </c>
      <c r="M25" s="3">
        <v>12943</v>
      </c>
      <c r="N25" s="3">
        <v>13862</v>
      </c>
      <c r="O25" s="3">
        <v>14886</v>
      </c>
      <c r="P25" s="3">
        <v>15119</v>
      </c>
      <c r="Q25" s="3">
        <v>15956</v>
      </c>
      <c r="R25" s="3">
        <v>16623</v>
      </c>
      <c r="S25" s="3">
        <v>16536</v>
      </c>
      <c r="T25" s="3">
        <v>17288</v>
      </c>
      <c r="U25" s="3">
        <v>17162</v>
      </c>
      <c r="V25" s="3">
        <v>17566</v>
      </c>
      <c r="W25" s="3">
        <v>17877</v>
      </c>
      <c r="X25" s="3">
        <v>19079</v>
      </c>
      <c r="Y25" s="3">
        <v>19678</v>
      </c>
      <c r="Z25" s="3">
        <v>19908</v>
      </c>
      <c r="AA25" s="3">
        <v>21375</v>
      </c>
      <c r="AB25" s="3">
        <v>23795</v>
      </c>
      <c r="AC25" s="3">
        <v>24839</v>
      </c>
      <c r="AD25" s="3">
        <v>25677</v>
      </c>
      <c r="AE25" s="3">
        <v>26195</v>
      </c>
      <c r="AF25" s="3">
        <v>26874</v>
      </c>
      <c r="AG25" s="3">
        <v>27494</v>
      </c>
      <c r="AH25" s="3">
        <v>28121</v>
      </c>
      <c r="AI25" s="3">
        <v>28730</v>
      </c>
    </row>
    <row r="26" spans="1:35" x14ac:dyDescent="0.3">
      <c r="A26" s="7" t="s">
        <v>147</v>
      </c>
      <c r="B26" s="3">
        <v>4095</v>
      </c>
      <c r="C26" s="3">
        <v>3686</v>
      </c>
      <c r="D26" s="3">
        <v>3985</v>
      </c>
      <c r="E26" s="3">
        <v>4139</v>
      </c>
      <c r="F26" s="3">
        <v>4165</v>
      </c>
      <c r="G26" s="3">
        <v>4362</v>
      </c>
      <c r="H26" s="3">
        <v>4471</v>
      </c>
      <c r="I26" s="3">
        <v>5093</v>
      </c>
      <c r="J26" s="3">
        <v>5140</v>
      </c>
      <c r="K26" s="3">
        <v>6965</v>
      </c>
      <c r="L26" s="3">
        <v>8324</v>
      </c>
      <c r="M26" s="3">
        <v>9717</v>
      </c>
      <c r="N26" s="3">
        <v>10810</v>
      </c>
      <c r="O26" s="3">
        <v>11215</v>
      </c>
      <c r="P26" s="3">
        <v>13222</v>
      </c>
      <c r="Q26" s="3">
        <v>14488</v>
      </c>
      <c r="R26" s="3">
        <v>14887</v>
      </c>
      <c r="S26" s="3">
        <v>15363</v>
      </c>
      <c r="T26" s="3">
        <v>15767</v>
      </c>
      <c r="U26" s="3">
        <v>15982</v>
      </c>
      <c r="V26" s="3">
        <v>16005</v>
      </c>
      <c r="W26" s="3">
        <v>16255</v>
      </c>
      <c r="X26" s="3">
        <v>16909</v>
      </c>
      <c r="Y26" s="3">
        <v>17928</v>
      </c>
      <c r="Z26" s="3">
        <v>22790</v>
      </c>
      <c r="AA26" s="3">
        <v>22117</v>
      </c>
      <c r="AB26" s="3">
        <v>21074</v>
      </c>
      <c r="AC26" s="3">
        <v>22234</v>
      </c>
      <c r="AD26" s="3">
        <v>22345</v>
      </c>
      <c r="AE26" s="3">
        <v>23132</v>
      </c>
      <c r="AF26" s="3">
        <v>23816</v>
      </c>
      <c r="AG26" s="3">
        <v>24334</v>
      </c>
      <c r="AH26" s="3">
        <v>24914</v>
      </c>
      <c r="AI26" s="3">
        <v>25372</v>
      </c>
    </row>
    <row r="27" spans="1:35" x14ac:dyDescent="0.3">
      <c r="A27" s="7" t="s">
        <v>148</v>
      </c>
      <c r="B27" s="3">
        <v>46940</v>
      </c>
      <c r="C27" s="3">
        <v>47914</v>
      </c>
      <c r="D27" s="3">
        <v>49308</v>
      </c>
      <c r="E27" s="3">
        <v>50938</v>
      </c>
      <c r="F27" s="3">
        <v>52713</v>
      </c>
      <c r="G27" s="3">
        <v>55115</v>
      </c>
      <c r="H27" s="3">
        <v>58782</v>
      </c>
      <c r="I27" s="3">
        <v>61928</v>
      </c>
      <c r="J27" s="3">
        <v>65117</v>
      </c>
      <c r="K27" s="3">
        <v>67344</v>
      </c>
      <c r="L27" s="3">
        <v>69626</v>
      </c>
      <c r="M27" s="3">
        <v>73366</v>
      </c>
      <c r="N27" s="3">
        <v>79012</v>
      </c>
      <c r="O27" s="3">
        <v>84733</v>
      </c>
      <c r="P27" s="3">
        <v>87225</v>
      </c>
      <c r="Q27" s="3">
        <v>91367</v>
      </c>
      <c r="R27" s="3">
        <v>95761</v>
      </c>
      <c r="S27" s="3">
        <v>99059</v>
      </c>
      <c r="T27" s="3">
        <v>100878</v>
      </c>
      <c r="U27" s="3">
        <v>102923</v>
      </c>
      <c r="V27" s="3">
        <v>106102</v>
      </c>
      <c r="W27" s="3">
        <v>109350</v>
      </c>
      <c r="X27" s="3">
        <v>113006</v>
      </c>
      <c r="Y27" s="3">
        <v>117109</v>
      </c>
      <c r="Z27" s="3">
        <v>128128</v>
      </c>
      <c r="AA27" s="3">
        <v>131625</v>
      </c>
      <c r="AB27" s="3">
        <v>139932</v>
      </c>
      <c r="AC27" s="3">
        <v>150965</v>
      </c>
      <c r="AD27" s="3">
        <v>160295</v>
      </c>
      <c r="AE27" s="3">
        <v>167984</v>
      </c>
      <c r="AF27" s="3">
        <v>175209</v>
      </c>
      <c r="AG27" s="3">
        <v>182753</v>
      </c>
      <c r="AH27" s="3">
        <v>190425</v>
      </c>
      <c r="AI27" s="3">
        <v>198066</v>
      </c>
    </row>
    <row r="28" spans="1:35" x14ac:dyDescent="0.3">
      <c r="A28" s="9" t="s">
        <v>82</v>
      </c>
      <c r="B28" s="3">
        <v>33909</v>
      </c>
      <c r="C28" s="3">
        <v>34952</v>
      </c>
      <c r="D28" s="3">
        <v>35649</v>
      </c>
      <c r="E28" s="3">
        <v>36292</v>
      </c>
      <c r="F28" s="3">
        <v>37232</v>
      </c>
      <c r="G28" s="3">
        <v>38790</v>
      </c>
      <c r="H28" s="3">
        <v>41466</v>
      </c>
      <c r="I28" s="3">
        <v>43353</v>
      </c>
      <c r="J28" s="3">
        <v>45024</v>
      </c>
      <c r="K28" s="3">
        <v>46678</v>
      </c>
      <c r="L28" s="3">
        <v>48278</v>
      </c>
      <c r="M28" s="3">
        <v>50803</v>
      </c>
      <c r="N28" s="3">
        <v>54067</v>
      </c>
      <c r="O28" s="3">
        <v>58197</v>
      </c>
      <c r="P28" s="3">
        <v>59718</v>
      </c>
      <c r="Q28" s="3">
        <v>62196</v>
      </c>
      <c r="R28" s="3">
        <v>65447</v>
      </c>
      <c r="S28" s="3">
        <v>68256</v>
      </c>
      <c r="T28" s="3">
        <v>69257</v>
      </c>
      <c r="U28" s="3">
        <v>70745</v>
      </c>
      <c r="V28" s="3">
        <v>72875</v>
      </c>
      <c r="W28" s="3">
        <v>75176</v>
      </c>
      <c r="X28" s="3">
        <v>77442</v>
      </c>
      <c r="Y28" s="3">
        <v>80059</v>
      </c>
      <c r="Z28" s="3">
        <v>91527</v>
      </c>
      <c r="AA28" s="3">
        <v>90532</v>
      </c>
      <c r="AB28" s="3">
        <v>95074</v>
      </c>
      <c r="AC28" s="3">
        <v>102986</v>
      </c>
      <c r="AD28" s="3">
        <v>109442</v>
      </c>
      <c r="AE28" s="3">
        <v>114857</v>
      </c>
      <c r="AF28" s="3">
        <v>119461</v>
      </c>
      <c r="AG28" s="3">
        <v>124284</v>
      </c>
      <c r="AH28" s="3">
        <v>129116</v>
      </c>
      <c r="AI28" s="3">
        <v>133914</v>
      </c>
    </row>
    <row r="29" spans="1:35" x14ac:dyDescent="0.3">
      <c r="A29" s="9" t="s">
        <v>149</v>
      </c>
      <c r="B29" s="3">
        <v>13032</v>
      </c>
      <c r="C29" s="3">
        <v>12962</v>
      </c>
      <c r="D29" s="3">
        <v>13659</v>
      </c>
      <c r="E29" s="3">
        <v>14646</v>
      </c>
      <c r="F29" s="3">
        <v>15481</v>
      </c>
      <c r="G29" s="3">
        <v>16325</v>
      </c>
      <c r="H29" s="3">
        <v>17316</v>
      </c>
      <c r="I29" s="3">
        <v>18575</v>
      </c>
      <c r="J29" s="3">
        <v>20092</v>
      </c>
      <c r="K29" s="3">
        <v>20666</v>
      </c>
      <c r="L29" s="3">
        <v>21347</v>
      </c>
      <c r="M29" s="3">
        <v>22563</v>
      </c>
      <c r="N29" s="3">
        <v>24945</v>
      </c>
      <c r="O29" s="3">
        <v>26536</v>
      </c>
      <c r="P29" s="3">
        <v>27507</v>
      </c>
      <c r="Q29" s="3">
        <v>29171</v>
      </c>
      <c r="R29" s="3">
        <v>30314</v>
      </c>
      <c r="S29" s="3">
        <v>30802</v>
      </c>
      <c r="T29" s="3">
        <v>31621</v>
      </c>
      <c r="U29" s="3">
        <v>32178</v>
      </c>
      <c r="V29" s="3">
        <v>33227</v>
      </c>
      <c r="W29" s="3">
        <v>34175</v>
      </c>
      <c r="X29" s="3">
        <v>35564</v>
      </c>
      <c r="Y29" s="3">
        <v>37050</v>
      </c>
      <c r="Z29" s="3">
        <v>36601</v>
      </c>
      <c r="AA29" s="3">
        <v>41093</v>
      </c>
      <c r="AB29" s="3">
        <v>44858</v>
      </c>
      <c r="AC29" s="3">
        <v>47979</v>
      </c>
      <c r="AD29" s="3">
        <v>50852</v>
      </c>
      <c r="AE29" s="3">
        <v>53128</v>
      </c>
      <c r="AF29" s="3">
        <v>55749</v>
      </c>
      <c r="AG29" s="3">
        <v>58469</v>
      </c>
      <c r="AH29" s="3">
        <v>61309</v>
      </c>
      <c r="AI29" s="3">
        <v>64152</v>
      </c>
    </row>
    <row r="30" spans="1:35" x14ac:dyDescent="0.3">
      <c r="A30" s="7" t="s">
        <v>150</v>
      </c>
      <c r="B30" s="3">
        <v>1175</v>
      </c>
      <c r="C30" s="3">
        <v>1416</v>
      </c>
      <c r="D30" s="3">
        <v>1381</v>
      </c>
      <c r="E30" s="3">
        <v>1357</v>
      </c>
      <c r="F30" s="3">
        <v>1360</v>
      </c>
      <c r="G30" s="3">
        <v>1464</v>
      </c>
      <c r="H30" s="3">
        <v>1545</v>
      </c>
      <c r="I30" s="3">
        <v>1771</v>
      </c>
      <c r="J30" s="3">
        <v>1985</v>
      </c>
      <c r="K30" s="3">
        <v>2198</v>
      </c>
      <c r="L30" s="3">
        <v>2262</v>
      </c>
      <c r="M30" s="3">
        <v>2386</v>
      </c>
      <c r="N30" s="3">
        <v>2695</v>
      </c>
      <c r="O30" s="3">
        <v>3296</v>
      </c>
      <c r="P30" s="3">
        <v>3236</v>
      </c>
      <c r="Q30" s="3">
        <v>3443</v>
      </c>
      <c r="R30" s="3">
        <v>3474</v>
      </c>
      <c r="S30" s="3">
        <v>3305</v>
      </c>
      <c r="T30" s="3">
        <v>3502</v>
      </c>
      <c r="U30" s="3">
        <v>3284</v>
      </c>
      <c r="V30" s="3">
        <v>3614</v>
      </c>
      <c r="W30" s="3">
        <v>3541</v>
      </c>
      <c r="X30" s="3">
        <v>3817</v>
      </c>
      <c r="Y30" s="3">
        <v>4070</v>
      </c>
      <c r="Z30" s="3">
        <v>5730</v>
      </c>
      <c r="AA30" s="3">
        <v>4946</v>
      </c>
      <c r="AB30" s="3">
        <v>6132</v>
      </c>
      <c r="AC30" s="3">
        <v>6628</v>
      </c>
      <c r="AD30" s="3">
        <v>5170</v>
      </c>
      <c r="AE30" s="3">
        <v>5248</v>
      </c>
      <c r="AF30" s="3">
        <v>5366</v>
      </c>
      <c r="AG30" s="3">
        <v>5496</v>
      </c>
      <c r="AH30" s="3">
        <v>5599</v>
      </c>
      <c r="AI30" s="3">
        <v>5702</v>
      </c>
    </row>
    <row r="31" spans="1:35" x14ac:dyDescent="0.3">
      <c r="A31" s="7" t="s">
        <v>151</v>
      </c>
      <c r="B31" s="3">
        <v>786</v>
      </c>
      <c r="C31" s="3">
        <v>598</v>
      </c>
      <c r="D31" s="3">
        <v>624</v>
      </c>
      <c r="E31" s="3">
        <v>652</v>
      </c>
      <c r="F31" s="3">
        <v>637</v>
      </c>
      <c r="G31" s="3">
        <v>643</v>
      </c>
      <c r="H31" s="3">
        <v>649</v>
      </c>
      <c r="I31" s="3">
        <v>655</v>
      </c>
      <c r="J31" s="3">
        <v>648</v>
      </c>
      <c r="K31" s="3">
        <v>661</v>
      </c>
      <c r="L31" s="3">
        <v>684</v>
      </c>
      <c r="M31" s="3">
        <v>146</v>
      </c>
      <c r="N31" s="3">
        <v>163</v>
      </c>
      <c r="O31" s="3">
        <v>174</v>
      </c>
      <c r="P31" s="3">
        <v>124</v>
      </c>
      <c r="Q31" s="3">
        <v>181</v>
      </c>
      <c r="R31" s="3">
        <v>186</v>
      </c>
      <c r="S31" s="3">
        <v>127</v>
      </c>
      <c r="T31" s="3">
        <v>114</v>
      </c>
      <c r="U31" s="3">
        <v>175</v>
      </c>
      <c r="V31" s="3">
        <v>135</v>
      </c>
      <c r="W31" s="3">
        <v>123</v>
      </c>
      <c r="X31" s="3">
        <v>122</v>
      </c>
      <c r="Y31" s="3">
        <v>138</v>
      </c>
      <c r="Z31" s="3">
        <v>1813</v>
      </c>
      <c r="AA31" s="3">
        <v>1101</v>
      </c>
      <c r="AB31" s="3">
        <v>329</v>
      </c>
      <c r="AC31" s="3">
        <v>140</v>
      </c>
      <c r="AD31" s="3">
        <v>146</v>
      </c>
      <c r="AE31" s="3">
        <v>147</v>
      </c>
      <c r="AF31" s="3">
        <v>148</v>
      </c>
      <c r="AG31" s="3">
        <v>149</v>
      </c>
      <c r="AH31" s="3">
        <v>150</v>
      </c>
      <c r="AI31" s="3">
        <v>151</v>
      </c>
    </row>
    <row r="32" spans="1:35" x14ac:dyDescent="0.3">
      <c r="A32" s="7" t="s">
        <v>194</v>
      </c>
      <c r="B32" s="3">
        <v>1753</v>
      </c>
      <c r="C32" s="3">
        <v>1903</v>
      </c>
      <c r="D32" s="3">
        <v>1998</v>
      </c>
      <c r="E32" s="3">
        <v>2065</v>
      </c>
      <c r="F32" s="3">
        <v>2133</v>
      </c>
      <c r="G32" s="3">
        <v>2236</v>
      </c>
      <c r="H32" s="3">
        <v>2192</v>
      </c>
      <c r="I32" s="3">
        <v>2316</v>
      </c>
      <c r="J32" s="3">
        <v>2558</v>
      </c>
      <c r="K32" s="3">
        <v>2663</v>
      </c>
      <c r="L32" s="3">
        <v>2628</v>
      </c>
      <c r="M32" s="3">
        <v>2677</v>
      </c>
      <c r="N32" s="3">
        <v>2806</v>
      </c>
      <c r="O32" s="3">
        <v>3313</v>
      </c>
      <c r="P32" s="3">
        <v>3288</v>
      </c>
      <c r="Q32" s="3">
        <v>3276</v>
      </c>
      <c r="R32" s="3">
        <v>3676</v>
      </c>
      <c r="S32" s="3">
        <v>3949</v>
      </c>
      <c r="T32" s="3">
        <v>3500</v>
      </c>
      <c r="U32" s="3">
        <v>3852</v>
      </c>
      <c r="V32" s="3">
        <v>4086</v>
      </c>
      <c r="W32" s="3">
        <v>2988</v>
      </c>
      <c r="X32" s="3">
        <v>3846</v>
      </c>
      <c r="Y32" s="3">
        <v>3866</v>
      </c>
      <c r="Z32" s="3">
        <v>4658</v>
      </c>
      <c r="AA32" s="3">
        <v>5291</v>
      </c>
      <c r="AB32" s="3">
        <v>4741</v>
      </c>
      <c r="AC32" s="3">
        <v>4401</v>
      </c>
      <c r="AD32" s="3">
        <v>4255</v>
      </c>
      <c r="AE32" s="3">
        <v>5651</v>
      </c>
      <c r="AF32" s="3">
        <v>6220</v>
      </c>
      <c r="AG32" s="3">
        <v>6329</v>
      </c>
      <c r="AH32" s="3">
        <v>6445</v>
      </c>
      <c r="AI32" s="3">
        <v>6563</v>
      </c>
    </row>
    <row r="33" spans="1:35" x14ac:dyDescent="0.3">
      <c r="A33" s="7" t="s">
        <v>195</v>
      </c>
      <c r="B33" s="3">
        <v>566</v>
      </c>
      <c r="C33" s="3">
        <v>591</v>
      </c>
      <c r="D33" s="3">
        <v>637</v>
      </c>
      <c r="E33" s="3">
        <v>654</v>
      </c>
      <c r="F33" s="3">
        <v>720</v>
      </c>
      <c r="G33" s="3">
        <v>705</v>
      </c>
      <c r="H33" s="3">
        <v>745</v>
      </c>
      <c r="I33" s="3">
        <v>824</v>
      </c>
      <c r="J33" s="3">
        <v>818</v>
      </c>
      <c r="K33" s="3">
        <v>858</v>
      </c>
      <c r="L33" s="3">
        <v>873</v>
      </c>
      <c r="M33" s="3">
        <v>879</v>
      </c>
      <c r="N33" s="3">
        <v>1030</v>
      </c>
      <c r="O33" s="3">
        <v>1029</v>
      </c>
      <c r="P33" s="3">
        <v>1168</v>
      </c>
      <c r="Q33" s="3">
        <v>1225</v>
      </c>
      <c r="R33" s="3">
        <v>1035</v>
      </c>
      <c r="S33" s="3">
        <v>1179</v>
      </c>
      <c r="T33" s="3">
        <v>1281</v>
      </c>
      <c r="U33" s="3">
        <v>1236</v>
      </c>
      <c r="V33" s="3">
        <v>1459</v>
      </c>
      <c r="W33" s="3">
        <v>1296</v>
      </c>
      <c r="X33" s="3">
        <v>1270</v>
      </c>
      <c r="Y33" s="3">
        <v>1383</v>
      </c>
      <c r="Z33" s="3">
        <v>1502</v>
      </c>
      <c r="AA33" s="3">
        <v>1626</v>
      </c>
      <c r="AB33" s="3">
        <v>1728</v>
      </c>
      <c r="AC33" s="3">
        <v>1858</v>
      </c>
      <c r="AD33" s="3">
        <v>2018</v>
      </c>
      <c r="AE33" s="3">
        <v>1568</v>
      </c>
      <c r="AF33" s="3">
        <v>1611</v>
      </c>
      <c r="AG33" s="3">
        <v>1640</v>
      </c>
      <c r="AH33" s="3">
        <v>1670</v>
      </c>
      <c r="AI33" s="3">
        <v>1700</v>
      </c>
    </row>
    <row r="34" spans="1:35" x14ac:dyDescent="0.3">
      <c r="A34" s="15" t="s">
        <v>202</v>
      </c>
      <c r="B34" s="3">
        <v>7071</v>
      </c>
      <c r="C34" s="3">
        <v>8012</v>
      </c>
      <c r="D34" s="3">
        <v>8076</v>
      </c>
      <c r="E34" s="3">
        <v>8918</v>
      </c>
      <c r="F34" s="3">
        <v>9380</v>
      </c>
      <c r="G34" s="3">
        <v>8433</v>
      </c>
      <c r="H34" s="3">
        <v>8117</v>
      </c>
      <c r="I34" s="3">
        <v>10167</v>
      </c>
      <c r="J34" s="3">
        <v>8896</v>
      </c>
      <c r="K34" s="3">
        <v>17485</v>
      </c>
      <c r="L34" s="3">
        <v>9812</v>
      </c>
      <c r="M34" s="3">
        <v>11245</v>
      </c>
      <c r="N34" s="3">
        <v>12106</v>
      </c>
      <c r="O34" s="3">
        <v>13361</v>
      </c>
      <c r="P34" s="3">
        <v>14047</v>
      </c>
      <c r="Q34" s="3">
        <v>17536</v>
      </c>
      <c r="R34" s="3">
        <v>19841</v>
      </c>
      <c r="S34" s="3">
        <v>17394</v>
      </c>
      <c r="T34" s="3">
        <v>16656</v>
      </c>
      <c r="U34" s="3">
        <v>14882</v>
      </c>
      <c r="V34" s="3">
        <v>14346</v>
      </c>
      <c r="W34" s="3">
        <v>14322</v>
      </c>
      <c r="X34" s="3">
        <v>15751</v>
      </c>
      <c r="Y34" s="3">
        <v>16064</v>
      </c>
      <c r="Z34" s="3">
        <v>16707</v>
      </c>
      <c r="AA34" s="3">
        <v>19315</v>
      </c>
      <c r="AB34" s="3">
        <v>20174</v>
      </c>
      <c r="AC34" s="3">
        <v>22786</v>
      </c>
      <c r="AD34" s="3">
        <v>25953</v>
      </c>
      <c r="AE34" s="3">
        <v>25352</v>
      </c>
      <c r="AF34" s="3">
        <v>25459</v>
      </c>
      <c r="AG34" s="3">
        <v>24064</v>
      </c>
      <c r="AH34" s="3">
        <v>24422</v>
      </c>
      <c r="AI34" s="3">
        <v>25214</v>
      </c>
    </row>
    <row r="35" spans="1:35" x14ac:dyDescent="0.3">
      <c r="A35" s="7" t="s">
        <v>154</v>
      </c>
      <c r="B35" s="3">
        <v>4455</v>
      </c>
      <c r="C35" s="3">
        <v>4731</v>
      </c>
      <c r="D35" s="3">
        <v>4789</v>
      </c>
      <c r="E35" s="3">
        <v>5696</v>
      </c>
      <c r="F35" s="3">
        <v>6098</v>
      </c>
      <c r="G35" s="3">
        <v>5606</v>
      </c>
      <c r="H35" s="3">
        <v>5642</v>
      </c>
      <c r="I35" s="3">
        <v>5890</v>
      </c>
      <c r="J35" s="3">
        <v>5976</v>
      </c>
      <c r="K35" s="3">
        <v>6402</v>
      </c>
      <c r="L35" s="3">
        <v>6212</v>
      </c>
      <c r="M35" s="3">
        <v>6818</v>
      </c>
      <c r="N35" s="3">
        <v>7175</v>
      </c>
      <c r="O35" s="3">
        <v>7900</v>
      </c>
      <c r="P35" s="3">
        <v>8148</v>
      </c>
      <c r="Q35" s="3">
        <v>8995</v>
      </c>
      <c r="R35" s="3">
        <v>9593</v>
      </c>
      <c r="S35" s="3">
        <v>9136</v>
      </c>
      <c r="T35" s="3">
        <v>10328</v>
      </c>
      <c r="U35" s="3">
        <v>10388</v>
      </c>
      <c r="V35" s="3">
        <v>10366</v>
      </c>
      <c r="W35" s="3">
        <v>10730</v>
      </c>
      <c r="X35" s="3">
        <v>12085</v>
      </c>
      <c r="Y35" s="3">
        <v>12490</v>
      </c>
      <c r="Z35" s="3">
        <v>12600</v>
      </c>
      <c r="AA35" s="3">
        <v>13882</v>
      </c>
      <c r="AB35" s="3">
        <v>15144</v>
      </c>
      <c r="AC35" s="3">
        <v>16674</v>
      </c>
      <c r="AD35" s="3">
        <v>19098</v>
      </c>
      <c r="AE35" s="3">
        <v>18898</v>
      </c>
      <c r="AF35" s="3">
        <v>19453</v>
      </c>
      <c r="AG35" s="3">
        <v>18759</v>
      </c>
      <c r="AH35" s="3">
        <v>19105</v>
      </c>
      <c r="AI35" s="3">
        <v>19890</v>
      </c>
    </row>
    <row r="36" spans="1:35" x14ac:dyDescent="0.3">
      <c r="A36" s="7" t="s">
        <v>172</v>
      </c>
      <c r="B36" s="3">
        <v>21</v>
      </c>
      <c r="C36" s="3">
        <v>-27</v>
      </c>
      <c r="D36" s="3">
        <v>14</v>
      </c>
      <c r="E36" s="3">
        <v>50</v>
      </c>
      <c r="F36" s="3">
        <v>51</v>
      </c>
      <c r="G36" s="3">
        <v>129</v>
      </c>
      <c r="H36" s="3">
        <v>-96</v>
      </c>
      <c r="I36" s="3">
        <v>50</v>
      </c>
      <c r="J36" s="3">
        <v>48</v>
      </c>
      <c r="K36" s="3">
        <v>-12</v>
      </c>
      <c r="L36" s="3">
        <v>-392</v>
      </c>
      <c r="M36" s="3">
        <v>58</v>
      </c>
      <c r="N36" s="3">
        <v>368</v>
      </c>
      <c r="O36" s="3">
        <v>497</v>
      </c>
      <c r="P36" s="3">
        <v>332</v>
      </c>
      <c r="Q36" s="3">
        <v>650</v>
      </c>
      <c r="R36" s="3">
        <v>753</v>
      </c>
      <c r="S36" s="3">
        <v>544</v>
      </c>
      <c r="T36" s="3">
        <v>61</v>
      </c>
      <c r="U36" s="3">
        <v>121</v>
      </c>
      <c r="V36" s="3">
        <v>86</v>
      </c>
      <c r="W36" s="3">
        <v>159</v>
      </c>
      <c r="X36" s="3">
        <v>226</v>
      </c>
      <c r="Y36" s="3">
        <v>126</v>
      </c>
      <c r="Z36" s="3">
        <v>183</v>
      </c>
      <c r="AA36" s="3">
        <v>191</v>
      </c>
      <c r="AB36" s="3">
        <v>612</v>
      </c>
      <c r="AC36" s="3">
        <v>440</v>
      </c>
      <c r="AD36" s="3">
        <v>387</v>
      </c>
      <c r="AE36" s="3">
        <v>396</v>
      </c>
      <c r="AF36" s="3">
        <v>384</v>
      </c>
      <c r="AG36" s="3">
        <v>365</v>
      </c>
      <c r="AH36" s="3">
        <v>369</v>
      </c>
      <c r="AI36" s="3">
        <v>374</v>
      </c>
    </row>
    <row r="37" spans="1:35" x14ac:dyDescent="0.3">
      <c r="A37" s="7" t="s">
        <v>186</v>
      </c>
      <c r="B37" s="3">
        <v>257</v>
      </c>
      <c r="C37" s="3">
        <v>245</v>
      </c>
      <c r="D37" s="3">
        <v>271</v>
      </c>
      <c r="E37" s="3">
        <v>431</v>
      </c>
      <c r="F37" s="3">
        <v>211</v>
      </c>
      <c r="G37" s="3">
        <v>250</v>
      </c>
      <c r="H37" s="3">
        <v>267</v>
      </c>
      <c r="I37" s="3">
        <v>275</v>
      </c>
      <c r="J37" s="3">
        <v>397</v>
      </c>
      <c r="K37" s="3">
        <v>268</v>
      </c>
      <c r="L37" s="3">
        <v>260</v>
      </c>
      <c r="M37" s="3">
        <v>333</v>
      </c>
      <c r="N37" s="3">
        <v>416</v>
      </c>
      <c r="O37" s="3">
        <v>823</v>
      </c>
      <c r="P37" s="3">
        <v>958</v>
      </c>
      <c r="Q37" s="3">
        <v>1417</v>
      </c>
      <c r="R37" s="3">
        <v>1799</v>
      </c>
      <c r="S37" s="3">
        <v>1433</v>
      </c>
      <c r="T37" s="3">
        <v>923</v>
      </c>
      <c r="U37" s="3">
        <v>690</v>
      </c>
      <c r="V37" s="3">
        <v>544</v>
      </c>
      <c r="W37" s="3">
        <v>554</v>
      </c>
      <c r="X37" s="3">
        <v>599</v>
      </c>
      <c r="Y37" s="3">
        <v>766</v>
      </c>
      <c r="Z37" s="3">
        <v>994</v>
      </c>
      <c r="AA37" s="3">
        <v>1618</v>
      </c>
      <c r="AB37" s="3">
        <v>956</v>
      </c>
      <c r="AC37" s="3">
        <v>1312</v>
      </c>
      <c r="AD37" s="3">
        <v>1419</v>
      </c>
      <c r="AE37" s="3">
        <v>1442</v>
      </c>
      <c r="AF37" s="3">
        <v>1350</v>
      </c>
      <c r="AG37" s="3">
        <v>1230</v>
      </c>
      <c r="AH37" s="3">
        <v>1245</v>
      </c>
      <c r="AI37" s="3">
        <v>1279</v>
      </c>
    </row>
    <row r="38" spans="1:35" x14ac:dyDescent="0.3">
      <c r="A38" s="7" t="s">
        <v>174</v>
      </c>
      <c r="B38" s="3">
        <v>2067</v>
      </c>
      <c r="C38" s="3">
        <v>2852</v>
      </c>
      <c r="D38" s="3">
        <v>2737</v>
      </c>
      <c r="E38" s="3">
        <v>2484</v>
      </c>
      <c r="F38" s="3">
        <v>2606</v>
      </c>
      <c r="G38" s="3">
        <v>2156</v>
      </c>
      <c r="H38" s="3">
        <v>2030</v>
      </c>
      <c r="I38" s="3">
        <v>3710</v>
      </c>
      <c r="J38" s="3">
        <v>2210</v>
      </c>
      <c r="K38" s="3">
        <v>10440</v>
      </c>
      <c r="L38" s="3">
        <v>3296</v>
      </c>
      <c r="M38" s="3">
        <v>3628</v>
      </c>
      <c r="N38" s="3">
        <v>3635</v>
      </c>
      <c r="O38" s="3">
        <v>3601</v>
      </c>
      <c r="P38" s="3">
        <v>4125</v>
      </c>
      <c r="Q38" s="3">
        <v>5825</v>
      </c>
      <c r="R38" s="3">
        <v>7228</v>
      </c>
      <c r="S38" s="3">
        <v>5782</v>
      </c>
      <c r="T38" s="3">
        <v>4871</v>
      </c>
      <c r="U38" s="3">
        <v>3371</v>
      </c>
      <c r="V38" s="3">
        <v>2779</v>
      </c>
      <c r="W38" s="3">
        <v>2578</v>
      </c>
      <c r="X38" s="3">
        <v>2450</v>
      </c>
      <c r="Y38" s="3">
        <v>2293</v>
      </c>
      <c r="Z38" s="3">
        <v>2462</v>
      </c>
      <c r="AA38" s="3">
        <v>3215</v>
      </c>
      <c r="AB38" s="3">
        <v>2966</v>
      </c>
      <c r="AC38" s="3">
        <v>3734</v>
      </c>
      <c r="AD38" s="3">
        <v>4176</v>
      </c>
      <c r="AE38" s="3">
        <v>4106</v>
      </c>
      <c r="AF38" s="3">
        <v>3799</v>
      </c>
      <c r="AG38" s="3">
        <v>3224</v>
      </c>
      <c r="AH38" s="3">
        <v>3199</v>
      </c>
      <c r="AI38" s="3">
        <v>3158</v>
      </c>
    </row>
    <row r="39" spans="1:35" x14ac:dyDescent="0.3">
      <c r="A39" s="7" t="s">
        <v>187</v>
      </c>
      <c r="B39" s="3">
        <v>271</v>
      </c>
      <c r="C39" s="3">
        <v>211</v>
      </c>
      <c r="D39" s="3">
        <v>265</v>
      </c>
      <c r="E39" s="3">
        <v>258</v>
      </c>
      <c r="F39" s="3">
        <v>413</v>
      </c>
      <c r="G39" s="3">
        <v>292</v>
      </c>
      <c r="H39" s="3">
        <v>274</v>
      </c>
      <c r="I39" s="3">
        <v>241</v>
      </c>
      <c r="J39" s="3">
        <v>265</v>
      </c>
      <c r="K39" s="3">
        <v>388</v>
      </c>
      <c r="L39" s="3">
        <v>435</v>
      </c>
      <c r="M39" s="3">
        <v>409</v>
      </c>
      <c r="N39" s="3">
        <v>511</v>
      </c>
      <c r="O39" s="3">
        <v>540</v>
      </c>
      <c r="P39" s="3">
        <v>484</v>
      </c>
      <c r="Q39" s="3">
        <v>650</v>
      </c>
      <c r="R39" s="3">
        <v>468</v>
      </c>
      <c r="S39" s="3">
        <v>500</v>
      </c>
      <c r="T39" s="3">
        <v>473</v>
      </c>
      <c r="U39" s="3">
        <v>312</v>
      </c>
      <c r="V39" s="3">
        <v>571</v>
      </c>
      <c r="W39" s="3">
        <v>301</v>
      </c>
      <c r="X39" s="3">
        <v>393</v>
      </c>
      <c r="Y39" s="3">
        <v>388</v>
      </c>
      <c r="Z39" s="3">
        <v>468</v>
      </c>
      <c r="AA39" s="3">
        <v>410</v>
      </c>
      <c r="AB39" s="3">
        <v>495</v>
      </c>
      <c r="AC39" s="3">
        <v>626</v>
      </c>
      <c r="AD39" s="3">
        <v>874</v>
      </c>
      <c r="AE39" s="3">
        <v>511</v>
      </c>
      <c r="AF39" s="3">
        <v>474</v>
      </c>
      <c r="AG39" s="3">
        <v>487</v>
      </c>
      <c r="AH39" s="3">
        <v>504</v>
      </c>
      <c r="AI39" s="3">
        <v>513</v>
      </c>
    </row>
    <row r="40" spans="1:35" x14ac:dyDescent="0.3">
      <c r="A40" s="15" t="s">
        <v>160</v>
      </c>
      <c r="B40" s="3">
        <v>18371</v>
      </c>
      <c r="C40" s="3">
        <v>17513</v>
      </c>
      <c r="D40" s="3">
        <v>17375</v>
      </c>
      <c r="E40" s="3">
        <v>16807</v>
      </c>
      <c r="F40" s="3">
        <v>17214</v>
      </c>
      <c r="G40" s="3">
        <v>17371</v>
      </c>
      <c r="H40" s="3">
        <v>15956</v>
      </c>
      <c r="I40" s="3">
        <v>15232</v>
      </c>
      <c r="J40" s="3">
        <v>14419</v>
      </c>
      <c r="K40" s="3">
        <v>13657</v>
      </c>
      <c r="L40" s="3">
        <v>13472</v>
      </c>
      <c r="M40" s="3">
        <v>13845</v>
      </c>
      <c r="N40" s="3">
        <v>14174</v>
      </c>
      <c r="O40" s="3">
        <v>13470</v>
      </c>
      <c r="P40" s="3">
        <v>12926</v>
      </c>
      <c r="Q40" s="3">
        <v>13286</v>
      </c>
      <c r="R40" s="3">
        <v>13468</v>
      </c>
      <c r="S40" s="3">
        <v>12863</v>
      </c>
      <c r="T40" s="3">
        <v>12910</v>
      </c>
      <c r="U40" s="3">
        <v>12026</v>
      </c>
      <c r="V40" s="3">
        <v>11519</v>
      </c>
      <c r="W40" s="3">
        <v>10499</v>
      </c>
      <c r="X40" s="3">
        <v>9775</v>
      </c>
      <c r="Y40" s="3">
        <v>9473</v>
      </c>
      <c r="Z40" s="3">
        <v>8981</v>
      </c>
      <c r="AA40" s="3">
        <v>8486</v>
      </c>
      <c r="AB40" s="3">
        <v>8578</v>
      </c>
      <c r="AC40" s="3">
        <v>11817</v>
      </c>
      <c r="AD40" s="3">
        <v>13588</v>
      </c>
      <c r="AE40" s="3">
        <v>14630</v>
      </c>
      <c r="AF40" s="3">
        <v>16082</v>
      </c>
      <c r="AG40" s="3">
        <v>17588</v>
      </c>
      <c r="AH40" s="3">
        <v>18858</v>
      </c>
      <c r="AI40" s="3">
        <v>20666</v>
      </c>
    </row>
    <row r="41" spans="1:35" x14ac:dyDescent="0.3">
      <c r="A41" s="12" t="s">
        <v>161</v>
      </c>
      <c r="B41" s="12">
        <v>-8577</v>
      </c>
      <c r="C41" s="12">
        <v>-4821</v>
      </c>
      <c r="D41" s="12">
        <v>-2384</v>
      </c>
      <c r="E41" s="12">
        <v>-1571</v>
      </c>
      <c r="F41" s="12">
        <v>-203</v>
      </c>
      <c r="G41" s="12">
        <v>616</v>
      </c>
      <c r="H41" s="12">
        <v>-119</v>
      </c>
      <c r="I41" s="12">
        <v>-5242</v>
      </c>
      <c r="J41" s="12">
        <v>-708</v>
      </c>
      <c r="K41" s="12">
        <v>-8418</v>
      </c>
      <c r="L41" s="12">
        <v>779</v>
      </c>
      <c r="M41" s="12">
        <v>228</v>
      </c>
      <c r="N41" s="12">
        <v>-3853</v>
      </c>
      <c r="O41" s="12">
        <v>-18817</v>
      </c>
      <c r="P41" s="12">
        <v>-14844</v>
      </c>
      <c r="Q41" s="12">
        <v>-16280</v>
      </c>
      <c r="R41" s="12">
        <v>-16676</v>
      </c>
      <c r="S41" s="12">
        <v>-12295</v>
      </c>
      <c r="T41" s="12">
        <v>-12314</v>
      </c>
      <c r="U41" s="12">
        <v>-10058</v>
      </c>
      <c r="V41" s="12">
        <v>-10163</v>
      </c>
      <c r="W41" s="12">
        <v>-3043</v>
      </c>
      <c r="X41" s="12">
        <v>-4002</v>
      </c>
      <c r="Y41" s="12">
        <v>-9532</v>
      </c>
      <c r="Z41" s="12">
        <v>-40851</v>
      </c>
      <c r="AA41" s="12">
        <v>-27281</v>
      </c>
      <c r="AB41" s="12">
        <v>-19608</v>
      </c>
      <c r="AC41" s="12">
        <v>-25722</v>
      </c>
      <c r="AD41" s="12">
        <v>-27167</v>
      </c>
      <c r="AE41" s="12">
        <v>-30870</v>
      </c>
      <c r="AF41" s="12">
        <v>-34216</v>
      </c>
      <c r="AG41" s="12">
        <v>-36577</v>
      </c>
      <c r="AH41" s="12">
        <v>-38489</v>
      </c>
      <c r="AI41" s="12">
        <v>-41347</v>
      </c>
    </row>
    <row r="42" spans="1:35" x14ac:dyDescent="0.3">
      <c r="A42" s="7" t="s">
        <v>162</v>
      </c>
      <c r="B42" s="3">
        <v>-2235</v>
      </c>
      <c r="C42" s="3">
        <v>2211</v>
      </c>
      <c r="D42" s="3">
        <v>4926</v>
      </c>
      <c r="E42" s="3">
        <v>6079</v>
      </c>
      <c r="F42" s="3">
        <v>8137</v>
      </c>
      <c r="G42" s="3">
        <v>8216</v>
      </c>
      <c r="H42" s="3">
        <v>7088</v>
      </c>
      <c r="I42" s="3">
        <v>4098</v>
      </c>
      <c r="J42" s="3">
        <v>6393</v>
      </c>
      <c r="K42" s="3">
        <v>7272</v>
      </c>
      <c r="L42" s="3">
        <v>8589</v>
      </c>
      <c r="M42" s="3">
        <v>9483</v>
      </c>
      <c r="N42" s="3">
        <v>6488</v>
      </c>
      <c r="O42" s="3">
        <v>-6884</v>
      </c>
      <c r="P42" s="3">
        <v>-3009</v>
      </c>
      <c r="Q42" s="3">
        <v>-1034</v>
      </c>
      <c r="R42" s="3">
        <v>144</v>
      </c>
      <c r="S42" s="3">
        <v>1331</v>
      </c>
      <c r="T42" s="3">
        <v>671</v>
      </c>
      <c r="U42" s="3">
        <v>1525</v>
      </c>
      <c r="V42" s="3">
        <v>824</v>
      </c>
      <c r="W42" s="3">
        <v>7840</v>
      </c>
      <c r="X42" s="3">
        <v>8288</v>
      </c>
      <c r="Y42" s="3">
        <v>3451</v>
      </c>
      <c r="Z42" s="3">
        <v>-26856</v>
      </c>
      <c r="AA42" s="3">
        <v>-12299</v>
      </c>
      <c r="AB42" s="3">
        <v>-4040</v>
      </c>
      <c r="AC42" s="3">
        <v>-6937</v>
      </c>
      <c r="AD42" s="3">
        <v>-6373</v>
      </c>
      <c r="AE42" s="3">
        <v>-10105</v>
      </c>
      <c r="AF42" s="3">
        <v>-13393</v>
      </c>
      <c r="AG42" s="3">
        <v>-16534</v>
      </c>
      <c r="AH42" s="3">
        <v>-18210</v>
      </c>
      <c r="AI42" s="3">
        <v>-20398</v>
      </c>
    </row>
    <row r="43" spans="1:35" x14ac:dyDescent="0.3">
      <c r="A43" s="12" t="s">
        <v>163</v>
      </c>
      <c r="B43" s="12">
        <v>9794</v>
      </c>
      <c r="C43" s="12">
        <v>12692</v>
      </c>
      <c r="D43" s="12">
        <v>14991</v>
      </c>
      <c r="E43" s="12">
        <v>15236</v>
      </c>
      <c r="F43" s="12">
        <v>17010</v>
      </c>
      <c r="G43" s="12">
        <v>17986</v>
      </c>
      <c r="H43" s="12">
        <v>15836</v>
      </c>
      <c r="I43" s="12">
        <v>9990</v>
      </c>
      <c r="J43" s="12">
        <v>13711</v>
      </c>
      <c r="K43" s="12">
        <v>5240</v>
      </c>
      <c r="L43" s="12">
        <v>14251</v>
      </c>
      <c r="M43" s="12">
        <v>14073</v>
      </c>
      <c r="N43" s="12">
        <v>10321</v>
      </c>
      <c r="O43" s="12">
        <v>-5347</v>
      </c>
      <c r="P43" s="12">
        <v>-1918</v>
      </c>
      <c r="Q43" s="12">
        <v>-2993</v>
      </c>
      <c r="R43" s="12">
        <v>-3208</v>
      </c>
      <c r="S43" s="12">
        <v>568</v>
      </c>
      <c r="T43" s="12">
        <v>596</v>
      </c>
      <c r="U43" s="12">
        <v>1968</v>
      </c>
      <c r="V43" s="12">
        <v>1356</v>
      </c>
      <c r="W43" s="12">
        <v>7456</v>
      </c>
      <c r="X43" s="12">
        <v>5773</v>
      </c>
      <c r="Y43" s="12">
        <v>-59</v>
      </c>
      <c r="Z43" s="12">
        <v>-31870</v>
      </c>
      <c r="AA43" s="12">
        <v>-18795</v>
      </c>
      <c r="AB43" s="12">
        <v>-11030</v>
      </c>
      <c r="AC43" s="12">
        <v>-13905</v>
      </c>
      <c r="AD43" s="12">
        <v>-13579</v>
      </c>
      <c r="AE43" s="12">
        <v>-16240</v>
      </c>
      <c r="AF43" s="12">
        <v>-18134</v>
      </c>
      <c r="AG43" s="12">
        <v>-18990</v>
      </c>
      <c r="AH43" s="12">
        <v>-19631</v>
      </c>
      <c r="AI43" s="12">
        <v>-20681</v>
      </c>
    </row>
    <row r="44" spans="1:35" x14ac:dyDescent="0.3">
      <c r="A44" s="3" t="s">
        <v>164</v>
      </c>
      <c r="B44" s="3">
        <v>46540</v>
      </c>
      <c r="C44" s="3">
        <v>47401</v>
      </c>
      <c r="D44" s="3">
        <v>49072</v>
      </c>
      <c r="E44" s="3">
        <v>51568</v>
      </c>
      <c r="F44" s="3">
        <v>53942</v>
      </c>
      <c r="G44" s="3">
        <v>56339</v>
      </c>
      <c r="H44" s="3">
        <v>60496</v>
      </c>
      <c r="I44" s="3">
        <v>63226</v>
      </c>
      <c r="J44" s="3">
        <v>65886</v>
      </c>
      <c r="K44" s="3">
        <v>68500</v>
      </c>
      <c r="L44" s="3">
        <v>71334</v>
      </c>
      <c r="M44" s="3">
        <v>74276</v>
      </c>
      <c r="N44" s="3">
        <v>79727</v>
      </c>
      <c r="O44" s="3">
        <v>83818</v>
      </c>
      <c r="P44" s="3">
        <v>86183</v>
      </c>
      <c r="Q44" s="3">
        <v>90418</v>
      </c>
      <c r="R44" s="3">
        <v>93853</v>
      </c>
      <c r="S44" s="3">
        <v>95520</v>
      </c>
      <c r="T44" s="3">
        <v>97663</v>
      </c>
      <c r="U44" s="3">
        <v>98404</v>
      </c>
      <c r="V44" s="3">
        <v>100047</v>
      </c>
      <c r="W44" s="3">
        <v>102506</v>
      </c>
      <c r="X44" s="3">
        <v>106462</v>
      </c>
      <c r="Y44" s="3">
        <v>110291</v>
      </c>
      <c r="Z44" s="3">
        <v>112445</v>
      </c>
      <c r="AA44" s="3">
        <v>120442</v>
      </c>
      <c r="AB44" s="3">
        <v>131843</v>
      </c>
      <c r="AC44" s="3">
        <v>141776</v>
      </c>
      <c r="AD44" s="3">
        <v>148313</v>
      </c>
      <c r="AE44" s="3">
        <v>153628</v>
      </c>
      <c r="AF44" s="3">
        <v>158974</v>
      </c>
      <c r="AG44" s="3">
        <v>164532</v>
      </c>
      <c r="AH44" s="3">
        <v>170081</v>
      </c>
      <c r="AI44" s="3">
        <v>175363</v>
      </c>
    </row>
  </sheetData>
  <mergeCells count="1">
    <mergeCell ref="A1:AI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7A1E-8646-49F8-95E2-3B47A6AA9DAA}">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5546875" style="1" bestFit="1" customWidth="1"/>
    <col min="36" max="16384" width="9.109375" style="1"/>
  </cols>
  <sheetData>
    <row r="1" spans="1:35" ht="15" customHeight="1" x14ac:dyDescent="0.3">
      <c r="A1" s="28" t="s">
        <v>524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525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480</v>
      </c>
      <c r="B4" s="6">
        <v>2</v>
      </c>
      <c r="C4" s="6">
        <v>1.5</v>
      </c>
      <c r="D4" s="6">
        <v>3.1</v>
      </c>
      <c r="E4" s="6">
        <v>2.1</v>
      </c>
      <c r="F4" s="6">
        <v>2.8</v>
      </c>
      <c r="G4" s="6">
        <v>0.9</v>
      </c>
      <c r="H4" s="6">
        <v>0.6</v>
      </c>
      <c r="I4" s="6">
        <v>0.7</v>
      </c>
      <c r="J4" s="6">
        <v>1.1000000000000001</v>
      </c>
      <c r="K4" s="6">
        <v>1.4</v>
      </c>
      <c r="L4" s="6">
        <v>1.8</v>
      </c>
      <c r="M4" s="6">
        <v>2.1</v>
      </c>
      <c r="N4" s="6">
        <v>1.4</v>
      </c>
      <c r="O4" s="6">
        <v>0.6</v>
      </c>
      <c r="P4" s="6">
        <v>3</v>
      </c>
      <c r="Q4" s="6">
        <v>0.9</v>
      </c>
      <c r="R4" s="6">
        <v>1.5</v>
      </c>
      <c r="S4" s="6">
        <v>1.7</v>
      </c>
      <c r="T4" s="6">
        <v>0.6</v>
      </c>
      <c r="U4" s="6">
        <v>1.6</v>
      </c>
      <c r="V4" s="6">
        <v>1.6</v>
      </c>
      <c r="W4" s="6">
        <v>1.9</v>
      </c>
      <c r="X4" s="6">
        <v>1.9</v>
      </c>
      <c r="Y4" s="6">
        <v>1.7</v>
      </c>
      <c r="Z4" s="6">
        <v>-8.1999999999999993</v>
      </c>
      <c r="AA4" s="6">
        <v>6.3</v>
      </c>
      <c r="AB4" s="6">
        <v>3.2</v>
      </c>
      <c r="AC4" s="6">
        <v>1.4</v>
      </c>
      <c r="AD4" s="6">
        <v>1.4</v>
      </c>
      <c r="AE4" s="6">
        <v>1.7</v>
      </c>
      <c r="AF4" s="6">
        <v>1.5</v>
      </c>
      <c r="AG4" s="6">
        <v>1.6</v>
      </c>
      <c r="AH4" s="6">
        <v>1.5</v>
      </c>
      <c r="AI4" s="6">
        <v>1.4</v>
      </c>
    </row>
    <row r="5" spans="1:35" x14ac:dyDescent="0.3">
      <c r="A5" s="3" t="s">
        <v>481</v>
      </c>
      <c r="B5" s="8">
        <v>1.5</v>
      </c>
      <c r="C5" s="8">
        <v>1.2</v>
      </c>
      <c r="D5" s="8">
        <v>1.7</v>
      </c>
      <c r="E5" s="8">
        <v>2.4</v>
      </c>
      <c r="F5" s="8">
        <v>2.4</v>
      </c>
      <c r="G5" s="8">
        <v>2.1</v>
      </c>
      <c r="H5" s="8">
        <v>3.3</v>
      </c>
      <c r="I5" s="8">
        <v>1.9</v>
      </c>
      <c r="J5" s="8">
        <v>2.4</v>
      </c>
      <c r="K5" s="8">
        <v>0.4</v>
      </c>
      <c r="L5" s="8">
        <v>0.7</v>
      </c>
      <c r="M5" s="8">
        <v>1.9</v>
      </c>
      <c r="N5" s="8">
        <v>3.1</v>
      </c>
      <c r="O5" s="8">
        <v>1.6</v>
      </c>
      <c r="P5" s="8">
        <v>0.4</v>
      </c>
      <c r="Q5" s="8">
        <v>0.5</v>
      </c>
      <c r="R5" s="8">
        <v>1.2</v>
      </c>
      <c r="S5" s="8">
        <v>0.1</v>
      </c>
      <c r="T5" s="8">
        <v>1.2</v>
      </c>
      <c r="U5" s="8">
        <v>0.3</v>
      </c>
      <c r="V5" s="8">
        <v>0.5</v>
      </c>
      <c r="W5" s="8">
        <v>0.2</v>
      </c>
      <c r="X5" s="8">
        <v>1.6</v>
      </c>
      <c r="Y5" s="8">
        <v>2.2000000000000002</v>
      </c>
      <c r="Z5" s="8">
        <v>-0.3</v>
      </c>
      <c r="AA5" s="8">
        <v>5.2</v>
      </c>
      <c r="AB5" s="8">
        <v>4.2</v>
      </c>
      <c r="AC5" s="8">
        <v>1.6</v>
      </c>
      <c r="AD5" s="8">
        <v>1.1000000000000001</v>
      </c>
      <c r="AE5" s="8">
        <v>1.1000000000000001</v>
      </c>
      <c r="AF5" s="8">
        <v>1.3</v>
      </c>
      <c r="AG5" s="8">
        <v>1.3</v>
      </c>
      <c r="AH5" s="8">
        <v>1.4</v>
      </c>
      <c r="AI5" s="8">
        <v>1.3</v>
      </c>
    </row>
    <row r="6" spans="1:35" ht="15" thickBot="1" x14ac:dyDescent="0.35">
      <c r="A6" s="3" t="s">
        <v>482</v>
      </c>
      <c r="B6" s="8">
        <v>0.6</v>
      </c>
      <c r="C6" s="8">
        <v>6.7</v>
      </c>
      <c r="D6" s="8">
        <v>2.2999999999999998</v>
      </c>
      <c r="E6" s="8">
        <v>4.0999999999999996</v>
      </c>
      <c r="F6" s="8">
        <v>5</v>
      </c>
      <c r="G6" s="8">
        <v>1.6</v>
      </c>
      <c r="H6" s="8">
        <v>-4.0999999999999996</v>
      </c>
      <c r="I6" s="8">
        <v>-0.1</v>
      </c>
      <c r="J6" s="8">
        <v>9</v>
      </c>
      <c r="K6" s="8">
        <v>5.7</v>
      </c>
      <c r="L6" s="8">
        <v>1.9</v>
      </c>
      <c r="M6" s="8">
        <v>7.3</v>
      </c>
      <c r="N6" s="8">
        <v>1.9</v>
      </c>
      <c r="O6" s="8">
        <v>-6.6</v>
      </c>
      <c r="P6" s="8">
        <v>0</v>
      </c>
      <c r="Q6" s="8">
        <v>5.2</v>
      </c>
      <c r="R6" s="8">
        <v>0.6</v>
      </c>
      <c r="S6" s="8">
        <v>-2.2999999999999998</v>
      </c>
      <c r="T6" s="8">
        <v>5.4</v>
      </c>
      <c r="U6" s="8">
        <v>3.7</v>
      </c>
      <c r="V6" s="8">
        <v>4.2</v>
      </c>
      <c r="W6" s="8">
        <v>1.4</v>
      </c>
      <c r="X6" s="8">
        <v>3</v>
      </c>
      <c r="Y6" s="8">
        <v>5.0999999999999996</v>
      </c>
      <c r="Z6" s="8">
        <v>-5.2</v>
      </c>
      <c r="AA6" s="8">
        <v>5</v>
      </c>
      <c r="AB6" s="8">
        <v>-0.2</v>
      </c>
      <c r="AC6" s="8">
        <v>3.6</v>
      </c>
      <c r="AD6" s="8">
        <v>3.1</v>
      </c>
      <c r="AE6" s="8">
        <v>2.6</v>
      </c>
      <c r="AF6" s="8">
        <v>1.8</v>
      </c>
      <c r="AG6" s="8">
        <v>0.8</v>
      </c>
      <c r="AH6" s="8">
        <v>1.6</v>
      </c>
      <c r="AI6" s="8">
        <v>1.8</v>
      </c>
    </row>
    <row r="7" spans="1:35" ht="15" thickBot="1" x14ac:dyDescent="0.35">
      <c r="A7" s="5" t="s">
        <v>486</v>
      </c>
      <c r="B7" s="6">
        <v>1.5</v>
      </c>
      <c r="C7" s="6">
        <v>2.8</v>
      </c>
      <c r="D7" s="6">
        <v>2.5</v>
      </c>
      <c r="E7" s="6">
        <v>2.6</v>
      </c>
      <c r="F7" s="6">
        <v>3.7</v>
      </c>
      <c r="G7" s="6">
        <v>0.3</v>
      </c>
      <c r="H7" s="6">
        <v>0</v>
      </c>
      <c r="I7" s="6">
        <v>0.9</v>
      </c>
      <c r="J7" s="6">
        <v>3.5</v>
      </c>
      <c r="K7" s="6">
        <v>2.8</v>
      </c>
      <c r="L7" s="6">
        <v>2</v>
      </c>
      <c r="M7" s="6">
        <v>3.7</v>
      </c>
      <c r="N7" s="6">
        <v>1.9</v>
      </c>
      <c r="O7" s="6">
        <v>-1.6</v>
      </c>
      <c r="P7" s="6">
        <v>2.2000000000000002</v>
      </c>
      <c r="Q7" s="6">
        <v>2.4</v>
      </c>
      <c r="R7" s="6">
        <v>0.6</v>
      </c>
      <c r="S7" s="6">
        <v>0</v>
      </c>
      <c r="T7" s="6">
        <v>1.8</v>
      </c>
      <c r="U7" s="6">
        <v>2.2000000000000002</v>
      </c>
      <c r="V7" s="6">
        <v>2.2000000000000002</v>
      </c>
      <c r="W7" s="6">
        <v>1.4</v>
      </c>
      <c r="X7" s="6">
        <v>2.5</v>
      </c>
      <c r="Y7" s="6">
        <v>1.9</v>
      </c>
      <c r="Z7" s="6">
        <v>-6.2</v>
      </c>
      <c r="AA7" s="6">
        <v>6.1</v>
      </c>
      <c r="AB7" s="6">
        <v>3</v>
      </c>
      <c r="AC7" s="6">
        <v>2</v>
      </c>
      <c r="AD7" s="6">
        <v>1.1000000000000001</v>
      </c>
      <c r="AE7" s="6">
        <v>1.8</v>
      </c>
      <c r="AF7" s="6">
        <v>1.5</v>
      </c>
      <c r="AG7" s="6">
        <v>1.3</v>
      </c>
      <c r="AH7" s="6">
        <v>1.5</v>
      </c>
      <c r="AI7" s="6">
        <v>1.5</v>
      </c>
    </row>
    <row r="8" spans="1:35" x14ac:dyDescent="0.3">
      <c r="A8" s="5" t="s">
        <v>487</v>
      </c>
      <c r="B8" s="6">
        <v>5</v>
      </c>
      <c r="C8" s="6">
        <v>9.5</v>
      </c>
      <c r="D8" s="6">
        <v>4.0999999999999996</v>
      </c>
      <c r="E8" s="6">
        <v>4.8</v>
      </c>
      <c r="F8" s="6">
        <v>12.4</v>
      </c>
      <c r="G8" s="6">
        <v>0.4</v>
      </c>
      <c r="H8" s="6">
        <v>3.4</v>
      </c>
      <c r="I8" s="6">
        <v>1.6</v>
      </c>
      <c r="J8" s="6">
        <v>6.2</v>
      </c>
      <c r="K8" s="6">
        <v>5.5</v>
      </c>
      <c r="L8" s="6">
        <v>5.7</v>
      </c>
      <c r="M8" s="6">
        <v>5.4</v>
      </c>
      <c r="N8" s="6">
        <v>1.8</v>
      </c>
      <c r="O8" s="6">
        <v>-11.3</v>
      </c>
      <c r="P8" s="6">
        <v>10.4</v>
      </c>
      <c r="Q8" s="6">
        <v>4.5999999999999996</v>
      </c>
      <c r="R8" s="6">
        <v>-0.5</v>
      </c>
      <c r="S8" s="6">
        <v>0.4</v>
      </c>
      <c r="T8" s="6">
        <v>5.2</v>
      </c>
      <c r="U8" s="6">
        <v>3.7</v>
      </c>
      <c r="V8" s="6">
        <v>6.2</v>
      </c>
      <c r="W8" s="6">
        <v>5.5</v>
      </c>
      <c r="X8" s="6">
        <v>1.1000000000000001</v>
      </c>
      <c r="Y8" s="6">
        <v>2.4</v>
      </c>
      <c r="Z8" s="6">
        <v>-6.3</v>
      </c>
      <c r="AA8" s="6">
        <v>13.9</v>
      </c>
      <c r="AB8" s="6">
        <v>4.9000000000000004</v>
      </c>
      <c r="AC8" s="6">
        <v>-3.3</v>
      </c>
      <c r="AD8" s="6">
        <v>-1.1000000000000001</v>
      </c>
      <c r="AE8" s="6">
        <v>2.2999999999999998</v>
      </c>
      <c r="AF8" s="6">
        <v>3.1</v>
      </c>
      <c r="AG8" s="6">
        <v>2.9</v>
      </c>
      <c r="AH8" s="6">
        <v>2.8</v>
      </c>
      <c r="AI8" s="6">
        <v>2.8</v>
      </c>
    </row>
    <row r="9" spans="1:35" x14ac:dyDescent="0.3">
      <c r="A9" s="3" t="s">
        <v>488</v>
      </c>
      <c r="B9" s="8">
        <v>5.6</v>
      </c>
      <c r="C9" s="8">
        <v>8.1999999999999993</v>
      </c>
      <c r="D9" s="8">
        <v>5.0999999999999996</v>
      </c>
      <c r="E9" s="8">
        <v>3.4</v>
      </c>
      <c r="F9" s="8">
        <v>13</v>
      </c>
      <c r="G9" s="8">
        <v>-0.8</v>
      </c>
      <c r="H9" s="8">
        <v>1.1000000000000001</v>
      </c>
      <c r="I9" s="8">
        <v>1.5</v>
      </c>
      <c r="J9" s="8">
        <v>6.3</v>
      </c>
      <c r="K9" s="8">
        <v>6.4</v>
      </c>
      <c r="L9" s="8">
        <v>5.0999999999999996</v>
      </c>
      <c r="M9" s="8">
        <v>5.6</v>
      </c>
      <c r="N9" s="8">
        <v>3.8</v>
      </c>
      <c r="O9" s="8">
        <v>-10.9</v>
      </c>
      <c r="P9" s="8">
        <v>9.6999999999999993</v>
      </c>
      <c r="Q9" s="8">
        <v>5.6</v>
      </c>
      <c r="R9" s="8">
        <v>-0.7</v>
      </c>
      <c r="S9" s="8">
        <v>-0.2</v>
      </c>
      <c r="T9" s="8">
        <v>5.5</v>
      </c>
      <c r="U9" s="8">
        <v>3.9</v>
      </c>
      <c r="V9" s="8">
        <v>7.5</v>
      </c>
      <c r="W9" s="8">
        <v>5.2</v>
      </c>
      <c r="X9" s="8">
        <v>2</v>
      </c>
      <c r="Y9" s="8">
        <v>2</v>
      </c>
      <c r="Z9" s="8">
        <v>-7.4</v>
      </c>
      <c r="AA9" s="8">
        <v>13</v>
      </c>
      <c r="AB9" s="8">
        <v>4.9000000000000004</v>
      </c>
      <c r="AC9" s="8">
        <v>-2.6</v>
      </c>
      <c r="AD9" s="8">
        <v>-1.5</v>
      </c>
      <c r="AE9" s="8">
        <v>2.7</v>
      </c>
      <c r="AF9" s="8">
        <v>3.3</v>
      </c>
      <c r="AG9" s="8">
        <v>2.9</v>
      </c>
      <c r="AH9" s="8">
        <v>2.9</v>
      </c>
      <c r="AI9" s="8">
        <v>2.9</v>
      </c>
    </row>
    <row r="10" spans="1:35" ht="15" thickBot="1" x14ac:dyDescent="0.35">
      <c r="A10" s="3" t="s">
        <v>526</v>
      </c>
      <c r="B10" s="8">
        <v>-0.1</v>
      </c>
      <c r="C10" s="8">
        <v>1</v>
      </c>
      <c r="D10" s="8">
        <v>-0.4</v>
      </c>
      <c r="E10" s="8">
        <v>1.1000000000000001</v>
      </c>
      <c r="F10" s="8">
        <v>0.1</v>
      </c>
      <c r="G10" s="8">
        <v>0.8</v>
      </c>
      <c r="H10" s="8">
        <v>1.8</v>
      </c>
      <c r="I10" s="8">
        <v>0.2</v>
      </c>
      <c r="J10" s="8">
        <v>0.3</v>
      </c>
      <c r="K10" s="8">
        <v>-0.3</v>
      </c>
      <c r="L10" s="8">
        <v>0.6</v>
      </c>
      <c r="M10" s="8">
        <v>0.1</v>
      </c>
      <c r="N10" s="8">
        <v>-1.4</v>
      </c>
      <c r="O10" s="8">
        <v>-0.4</v>
      </c>
      <c r="P10" s="8">
        <v>0.7</v>
      </c>
      <c r="Q10" s="8">
        <v>-0.7</v>
      </c>
      <c r="R10" s="8">
        <v>0.2</v>
      </c>
      <c r="S10" s="8">
        <v>0.5</v>
      </c>
      <c r="T10" s="8">
        <v>-0.2</v>
      </c>
      <c r="U10" s="8">
        <v>-0.1</v>
      </c>
      <c r="V10" s="8">
        <v>-0.9</v>
      </c>
      <c r="W10" s="8">
        <v>0.3</v>
      </c>
      <c r="X10" s="8">
        <v>-0.7</v>
      </c>
      <c r="Y10" s="8">
        <v>0.4</v>
      </c>
      <c r="Z10" s="8">
        <v>0.9</v>
      </c>
      <c r="AA10" s="8">
        <v>0.9</v>
      </c>
      <c r="AB10" s="8">
        <v>0.1</v>
      </c>
      <c r="AC10" s="8">
        <v>-0.6</v>
      </c>
      <c r="AD10" s="8">
        <v>0.3</v>
      </c>
      <c r="AE10" s="8">
        <v>-0.3</v>
      </c>
      <c r="AF10" s="8">
        <v>-0.2</v>
      </c>
      <c r="AG10" s="8">
        <v>0</v>
      </c>
      <c r="AH10" s="8">
        <v>-0.1</v>
      </c>
      <c r="AI10" s="8">
        <v>-0.2</v>
      </c>
    </row>
    <row r="11" spans="1:35" ht="15" thickBot="1" x14ac:dyDescent="0.35">
      <c r="A11" s="5" t="s">
        <v>490</v>
      </c>
      <c r="B11" s="6">
        <v>1.3</v>
      </c>
      <c r="C11" s="6">
        <v>3.8</v>
      </c>
      <c r="D11" s="6">
        <v>2</v>
      </c>
      <c r="E11" s="6">
        <v>3.5</v>
      </c>
      <c r="F11" s="6">
        <v>3.7</v>
      </c>
      <c r="G11" s="6">
        <v>1.1000000000000001</v>
      </c>
      <c r="H11" s="6">
        <v>1.7</v>
      </c>
      <c r="I11" s="6">
        <v>1</v>
      </c>
      <c r="J11" s="6">
        <v>3.6</v>
      </c>
      <c r="K11" s="6">
        <v>2.2999999999999998</v>
      </c>
      <c r="L11" s="6">
        <v>2.6</v>
      </c>
      <c r="M11" s="6">
        <v>3.7</v>
      </c>
      <c r="N11" s="6">
        <v>0.4</v>
      </c>
      <c r="O11" s="6">
        <v>-2</v>
      </c>
      <c r="P11" s="6">
        <v>2.9</v>
      </c>
      <c r="Q11" s="6">
        <v>1.7</v>
      </c>
      <c r="R11" s="6">
        <v>0.7</v>
      </c>
      <c r="S11" s="6">
        <v>0.5</v>
      </c>
      <c r="T11" s="6">
        <v>1.6</v>
      </c>
      <c r="U11" s="6">
        <v>2</v>
      </c>
      <c r="V11" s="6">
        <v>1.3</v>
      </c>
      <c r="W11" s="6">
        <v>1.6</v>
      </c>
      <c r="X11" s="6">
        <v>1.8</v>
      </c>
      <c r="Y11" s="6">
        <v>2.2000000000000002</v>
      </c>
      <c r="Z11" s="6">
        <v>-5.3</v>
      </c>
      <c r="AA11" s="6">
        <v>6.9</v>
      </c>
      <c r="AB11" s="6">
        <v>3</v>
      </c>
      <c r="AC11" s="6">
        <v>1.4</v>
      </c>
      <c r="AD11" s="6">
        <v>1.4</v>
      </c>
      <c r="AE11" s="6">
        <v>1.4</v>
      </c>
      <c r="AF11" s="6">
        <v>1.4</v>
      </c>
      <c r="AG11" s="6">
        <v>1.3</v>
      </c>
      <c r="AH11" s="6">
        <v>1.4</v>
      </c>
      <c r="AI11" s="6">
        <v>1.3</v>
      </c>
    </row>
    <row r="12" spans="1:35" x14ac:dyDescent="0.3">
      <c r="A12" s="5" t="s">
        <v>527</v>
      </c>
      <c r="B12" s="6">
        <v>2.1</v>
      </c>
      <c r="C12" s="6">
        <v>1.6</v>
      </c>
      <c r="D12" s="6">
        <v>0.9</v>
      </c>
      <c r="E12" s="6">
        <v>1.1000000000000001</v>
      </c>
      <c r="F12" s="6">
        <v>2.5</v>
      </c>
      <c r="G12" s="6">
        <v>2.5</v>
      </c>
      <c r="H12" s="6">
        <v>1.6</v>
      </c>
      <c r="I12" s="6">
        <v>1.6</v>
      </c>
      <c r="J12" s="6">
        <v>2.1</v>
      </c>
      <c r="K12" s="6">
        <v>2.8</v>
      </c>
      <c r="L12" s="6">
        <v>1.8</v>
      </c>
      <c r="M12" s="6">
        <v>1.8</v>
      </c>
      <c r="N12" s="6">
        <v>4.5</v>
      </c>
      <c r="O12" s="6">
        <v>-0.1</v>
      </c>
      <c r="P12" s="6">
        <v>2.2000000000000002</v>
      </c>
      <c r="Q12" s="6">
        <v>3.5</v>
      </c>
      <c r="R12" s="6">
        <v>2.8</v>
      </c>
      <c r="S12" s="6">
        <v>1.1000000000000001</v>
      </c>
      <c r="T12" s="6">
        <v>0.3</v>
      </c>
      <c r="U12" s="6">
        <v>0.6</v>
      </c>
      <c r="V12" s="6">
        <v>2</v>
      </c>
      <c r="W12" s="6">
        <v>2.1</v>
      </c>
      <c r="X12" s="6">
        <v>2.1</v>
      </c>
      <c r="Y12" s="6">
        <v>1.4</v>
      </c>
      <c r="Z12" s="6">
        <v>0.7</v>
      </c>
      <c r="AA12" s="6">
        <v>2.4</v>
      </c>
      <c r="AB12" s="6">
        <v>9.6</v>
      </c>
      <c r="AC12" s="6">
        <v>4.0999999999999996</v>
      </c>
      <c r="AD12" s="6">
        <v>3.1</v>
      </c>
      <c r="AE12" s="6">
        <v>2</v>
      </c>
      <c r="AF12" s="6">
        <v>1.8</v>
      </c>
      <c r="AG12" s="6">
        <v>1.8</v>
      </c>
      <c r="AH12" s="6">
        <v>1.8</v>
      </c>
      <c r="AI12" s="6">
        <v>1.8</v>
      </c>
    </row>
    <row r="13" spans="1:35" x14ac:dyDescent="0.3">
      <c r="A13" s="3" t="s">
        <v>528</v>
      </c>
      <c r="B13" s="8">
        <v>1.7</v>
      </c>
      <c r="C13" s="8">
        <v>1.3</v>
      </c>
      <c r="D13" s="8">
        <v>1.3</v>
      </c>
      <c r="E13" s="8">
        <v>0.9</v>
      </c>
      <c r="F13" s="8">
        <v>1.9</v>
      </c>
      <c r="G13" s="8">
        <v>2.7</v>
      </c>
      <c r="H13" s="8">
        <v>1.8</v>
      </c>
      <c r="I13" s="8">
        <v>1.5</v>
      </c>
      <c r="J13" s="8">
        <v>1.6</v>
      </c>
      <c r="K13" s="8">
        <v>2.2000000000000002</v>
      </c>
      <c r="L13" s="8">
        <v>1.8</v>
      </c>
      <c r="M13" s="8">
        <v>1.8</v>
      </c>
      <c r="N13" s="8">
        <v>4.2</v>
      </c>
      <c r="O13" s="8">
        <v>0.6</v>
      </c>
      <c r="P13" s="8">
        <v>1.7</v>
      </c>
      <c r="Q13" s="8">
        <v>3.1</v>
      </c>
      <c r="R13" s="8">
        <v>2.6</v>
      </c>
      <c r="S13" s="8">
        <v>1.2</v>
      </c>
      <c r="T13" s="8">
        <v>0.4</v>
      </c>
      <c r="U13" s="8">
        <v>1</v>
      </c>
      <c r="V13" s="8">
        <v>2.1</v>
      </c>
      <c r="W13" s="8">
        <v>1.8</v>
      </c>
      <c r="X13" s="8">
        <v>1.8</v>
      </c>
      <c r="Y13" s="8">
        <v>1.5</v>
      </c>
      <c r="Z13" s="8">
        <v>1</v>
      </c>
      <c r="AA13" s="8">
        <v>2</v>
      </c>
      <c r="AB13" s="8">
        <v>9.3000000000000007</v>
      </c>
      <c r="AC13" s="8">
        <v>4.3</v>
      </c>
      <c r="AD13" s="8">
        <v>3.1</v>
      </c>
      <c r="AE13" s="8">
        <v>2</v>
      </c>
      <c r="AF13" s="8">
        <v>1.8</v>
      </c>
      <c r="AG13" s="8">
        <v>1.8</v>
      </c>
      <c r="AH13" s="8">
        <v>1.8</v>
      </c>
      <c r="AI13" s="8">
        <v>1.8</v>
      </c>
    </row>
    <row r="14" spans="1:35" x14ac:dyDescent="0.3">
      <c r="A14" s="3" t="s">
        <v>529</v>
      </c>
      <c r="B14" s="8">
        <v>-0.2</v>
      </c>
      <c r="C14" s="8">
        <v>0.7</v>
      </c>
      <c r="D14" s="8">
        <v>2.1</v>
      </c>
      <c r="E14" s="8">
        <v>2.7</v>
      </c>
      <c r="F14" s="8">
        <v>1.5</v>
      </c>
      <c r="G14" s="8">
        <v>2.6</v>
      </c>
      <c r="H14" s="8">
        <v>0.2</v>
      </c>
      <c r="I14" s="8">
        <v>0.1</v>
      </c>
      <c r="J14" s="8">
        <v>-0.1</v>
      </c>
      <c r="K14" s="8">
        <v>1.1000000000000001</v>
      </c>
      <c r="L14" s="8">
        <v>2.7</v>
      </c>
      <c r="M14" s="8">
        <v>2.5</v>
      </c>
      <c r="N14" s="8">
        <v>2.2999999999999998</v>
      </c>
      <c r="O14" s="8">
        <v>1</v>
      </c>
      <c r="P14" s="8">
        <v>-0.7</v>
      </c>
      <c r="Q14" s="8">
        <v>0.2</v>
      </c>
      <c r="R14" s="8">
        <v>0.9</v>
      </c>
      <c r="S14" s="8">
        <v>0.3</v>
      </c>
      <c r="T14" s="8">
        <v>0.4</v>
      </c>
      <c r="U14" s="8">
        <v>0.7</v>
      </c>
      <c r="V14" s="8">
        <v>1.4</v>
      </c>
      <c r="W14" s="8">
        <v>1.9</v>
      </c>
      <c r="X14" s="8">
        <v>1.2</v>
      </c>
      <c r="Y14" s="8">
        <v>2.7</v>
      </c>
      <c r="Z14" s="8">
        <v>1.2</v>
      </c>
      <c r="AA14" s="8">
        <v>2.2999999999999998</v>
      </c>
      <c r="AB14" s="8">
        <v>-1.9</v>
      </c>
      <c r="AC14" s="8">
        <v>3.2</v>
      </c>
      <c r="AD14" s="8">
        <v>2</v>
      </c>
      <c r="AE14" s="8">
        <v>1.6</v>
      </c>
      <c r="AF14" s="8">
        <v>1.4</v>
      </c>
      <c r="AG14" s="8">
        <v>1.5</v>
      </c>
      <c r="AH14" s="8">
        <v>1.3</v>
      </c>
      <c r="AI14" s="8">
        <v>1.3</v>
      </c>
    </row>
    <row r="15" spans="1:35" x14ac:dyDescent="0.3">
      <c r="A15" s="3" t="s">
        <v>530</v>
      </c>
      <c r="B15" s="8">
        <v>18.899999999999999</v>
      </c>
      <c r="C15" s="8">
        <v>18.3</v>
      </c>
      <c r="D15" s="8">
        <v>17.600000000000001</v>
      </c>
      <c r="E15" s="8">
        <v>17.899999999999999</v>
      </c>
      <c r="F15" s="8">
        <v>16.8</v>
      </c>
      <c r="G15" s="8">
        <v>18.100000000000001</v>
      </c>
      <c r="H15" s="8">
        <v>17.8</v>
      </c>
      <c r="I15" s="8">
        <v>17.399999999999999</v>
      </c>
      <c r="J15" s="8">
        <v>16.399999999999999</v>
      </c>
      <c r="K15" s="8">
        <v>16.2</v>
      </c>
      <c r="L15" s="8">
        <v>16.899999999999999</v>
      </c>
      <c r="M15" s="8">
        <v>17.3</v>
      </c>
      <c r="N15" s="8">
        <v>18.100000000000001</v>
      </c>
      <c r="O15" s="8">
        <v>18.399999999999999</v>
      </c>
      <c r="P15" s="8">
        <v>15.8</v>
      </c>
      <c r="Q15" s="8">
        <v>14.9</v>
      </c>
      <c r="R15" s="8">
        <v>14.6</v>
      </c>
      <c r="S15" s="8">
        <v>13.4</v>
      </c>
      <c r="T15" s="8">
        <v>13.3</v>
      </c>
      <c r="U15" s="8">
        <v>12.4</v>
      </c>
      <c r="V15" s="8">
        <v>12.3</v>
      </c>
      <c r="W15" s="8">
        <v>12.2</v>
      </c>
      <c r="X15" s="8">
        <v>11.5</v>
      </c>
      <c r="Y15" s="8">
        <v>12.4</v>
      </c>
      <c r="Z15" s="8">
        <v>20.399999999999999</v>
      </c>
      <c r="AA15" s="8">
        <v>17.100000000000001</v>
      </c>
      <c r="AB15" s="8">
        <v>12.9</v>
      </c>
      <c r="AC15" s="8">
        <v>14.3</v>
      </c>
      <c r="AD15" s="8">
        <v>14.8</v>
      </c>
      <c r="AE15" s="8">
        <v>14.8</v>
      </c>
      <c r="AF15" s="8">
        <v>14.7</v>
      </c>
      <c r="AG15" s="8">
        <v>14.6</v>
      </c>
      <c r="AH15" s="8">
        <v>14.4</v>
      </c>
      <c r="AI15" s="8">
        <v>14.3</v>
      </c>
    </row>
    <row r="16" spans="1:35" x14ac:dyDescent="0.3">
      <c r="A16" s="3" t="s">
        <v>531</v>
      </c>
      <c r="B16" s="8">
        <v>10.199999999999999</v>
      </c>
      <c r="C16" s="8">
        <v>26.4</v>
      </c>
      <c r="D16" s="8">
        <v>68.5</v>
      </c>
      <c r="E16" s="8">
        <v>54.8</v>
      </c>
      <c r="F16" s="8">
        <v>81</v>
      </c>
      <c r="G16" s="8">
        <v>56.3</v>
      </c>
      <c r="H16" s="8">
        <v>9.5</v>
      </c>
      <c r="I16" s="8">
        <v>-3.9</v>
      </c>
      <c r="J16" s="8">
        <v>41.2</v>
      </c>
      <c r="K16" s="8">
        <v>60.4</v>
      </c>
      <c r="L16" s="8">
        <v>48.1</v>
      </c>
      <c r="M16" s="8">
        <v>72.099999999999994</v>
      </c>
      <c r="N16" s="8">
        <v>78.2</v>
      </c>
      <c r="O16" s="8">
        <v>-7.5</v>
      </c>
      <c r="P16" s="8">
        <v>28.8</v>
      </c>
      <c r="Q16" s="8">
        <v>60.1</v>
      </c>
      <c r="R16" s="8">
        <v>19.399999999999999</v>
      </c>
      <c r="S16" s="8">
        <v>-13.3</v>
      </c>
      <c r="T16" s="8">
        <v>18.100000000000001</v>
      </c>
      <c r="U16" s="8">
        <v>40.200000000000003</v>
      </c>
      <c r="V16" s="8">
        <v>57.9</v>
      </c>
      <c r="W16" s="8">
        <v>73.3</v>
      </c>
      <c r="X16" s="8">
        <v>69.7</v>
      </c>
      <c r="Y16" s="8">
        <v>77</v>
      </c>
      <c r="Z16" s="8">
        <v>3.2</v>
      </c>
      <c r="AA16" s="8">
        <v>93.9</v>
      </c>
      <c r="AB16" s="8">
        <v>103.7</v>
      </c>
      <c r="AC16" s="8">
        <v>40.700000000000003</v>
      </c>
      <c r="AD16" s="8">
        <v>26.8</v>
      </c>
      <c r="AE16" s="8">
        <v>36.200000000000003</v>
      </c>
      <c r="AF16" s="8">
        <v>44.2</v>
      </c>
      <c r="AG16" s="8">
        <v>41.9</v>
      </c>
      <c r="AH16" s="8">
        <v>45</v>
      </c>
      <c r="AI16" s="8">
        <v>45.9</v>
      </c>
    </row>
    <row r="17" spans="1:35" x14ac:dyDescent="0.3">
      <c r="A17" s="3" t="s">
        <v>532</v>
      </c>
      <c r="B17" s="8">
        <v>61.4</v>
      </c>
      <c r="C17" s="8">
        <v>62.3</v>
      </c>
      <c r="D17" s="8">
        <v>62.6</v>
      </c>
      <c r="E17" s="8">
        <v>64.5</v>
      </c>
      <c r="F17" s="8">
        <v>65.8</v>
      </c>
      <c r="G17" s="8">
        <v>65.3</v>
      </c>
      <c r="H17" s="8">
        <v>65</v>
      </c>
      <c r="I17" s="8">
        <v>64.7</v>
      </c>
      <c r="J17" s="8">
        <v>65.599999999999994</v>
      </c>
      <c r="K17" s="8">
        <v>66.5</v>
      </c>
      <c r="L17" s="8">
        <v>66.5</v>
      </c>
      <c r="M17" s="8">
        <v>67.7</v>
      </c>
      <c r="N17" s="8">
        <v>68</v>
      </c>
      <c r="O17" s="8">
        <v>67.099999999999994</v>
      </c>
      <c r="P17" s="8">
        <v>67.599999999999994</v>
      </c>
      <c r="Q17" s="8">
        <v>67.3</v>
      </c>
      <c r="R17" s="8">
        <v>67.2</v>
      </c>
      <c r="S17" s="8">
        <v>67.2</v>
      </c>
      <c r="T17" s="8">
        <v>67.3</v>
      </c>
      <c r="U17" s="8">
        <v>67.2</v>
      </c>
      <c r="V17" s="8">
        <v>67.7</v>
      </c>
      <c r="W17" s="8">
        <v>68.5</v>
      </c>
      <c r="X17" s="8">
        <v>69.7</v>
      </c>
      <c r="Y17" s="8">
        <v>70.5</v>
      </c>
      <c r="Z17" s="8">
        <v>70</v>
      </c>
      <c r="AA17" s="8">
        <v>70.599999999999994</v>
      </c>
      <c r="AB17" s="8">
        <v>71.900000000000006</v>
      </c>
      <c r="AC17" s="8">
        <v>72.099999999999994</v>
      </c>
      <c r="AD17" s="8">
        <v>72.3</v>
      </c>
      <c r="AE17" s="8">
        <v>72.5</v>
      </c>
      <c r="AF17" s="8">
        <v>72.8</v>
      </c>
      <c r="AG17" s="8">
        <v>73.2</v>
      </c>
      <c r="AH17" s="8">
        <v>73.7</v>
      </c>
      <c r="AI17" s="8">
        <v>74.099999999999994</v>
      </c>
    </row>
    <row r="18" spans="1:35" x14ac:dyDescent="0.3">
      <c r="A18" s="3" t="s">
        <v>533</v>
      </c>
      <c r="B18" s="8">
        <v>9.6</v>
      </c>
      <c r="C18" s="8">
        <v>9.1999999999999993</v>
      </c>
      <c r="D18" s="8">
        <v>9.3000000000000007</v>
      </c>
      <c r="E18" s="8">
        <v>8.4</v>
      </c>
      <c r="F18" s="8">
        <v>6.9</v>
      </c>
      <c r="G18" s="8">
        <v>6.6</v>
      </c>
      <c r="H18" s="8">
        <v>7.5</v>
      </c>
      <c r="I18" s="8">
        <v>8.1999999999999993</v>
      </c>
      <c r="J18" s="8">
        <v>8.4</v>
      </c>
      <c r="K18" s="8">
        <v>8.5</v>
      </c>
      <c r="L18" s="8">
        <v>8.3000000000000007</v>
      </c>
      <c r="M18" s="8">
        <v>7.5</v>
      </c>
      <c r="N18" s="8">
        <v>7</v>
      </c>
      <c r="O18" s="8">
        <v>8</v>
      </c>
      <c r="P18" s="8">
        <v>8.4</v>
      </c>
      <c r="Q18" s="8">
        <v>7.2</v>
      </c>
      <c r="R18" s="8">
        <v>7.7</v>
      </c>
      <c r="S18" s="8">
        <v>8.5</v>
      </c>
      <c r="T18" s="8">
        <v>8.6999999999999993</v>
      </c>
      <c r="U18" s="8">
        <v>8.6999999999999993</v>
      </c>
      <c r="V18" s="8">
        <v>7.9</v>
      </c>
      <c r="W18" s="8">
        <v>7.1</v>
      </c>
      <c r="X18" s="8">
        <v>6</v>
      </c>
      <c r="Y18" s="8">
        <v>5.4</v>
      </c>
      <c r="Z18" s="8">
        <v>5.6</v>
      </c>
      <c r="AA18" s="8">
        <v>6.3</v>
      </c>
      <c r="AB18" s="8">
        <v>5.6</v>
      </c>
      <c r="AC18" s="8">
        <v>5.5</v>
      </c>
      <c r="AD18" s="8">
        <v>5.8</v>
      </c>
      <c r="AE18" s="8">
        <v>5.9</v>
      </c>
      <c r="AF18" s="8">
        <v>5.8</v>
      </c>
      <c r="AG18" s="8">
        <v>5.7</v>
      </c>
      <c r="AH18" s="8">
        <v>5.4</v>
      </c>
      <c r="AI18" s="8">
        <v>5.2</v>
      </c>
    </row>
    <row r="19" spans="1:35" ht="15" thickBot="1" x14ac:dyDescent="0.35">
      <c r="A19" s="3" t="s">
        <v>534</v>
      </c>
      <c r="B19" s="8"/>
      <c r="C19" s="8"/>
      <c r="D19" s="8"/>
      <c r="E19" s="8"/>
      <c r="F19" s="8">
        <v>4.2</v>
      </c>
      <c r="G19" s="8">
        <v>3.5</v>
      </c>
      <c r="H19" s="8">
        <v>4.5999999999999996</v>
      </c>
      <c r="I19" s="8">
        <v>3.5</v>
      </c>
      <c r="J19" s="8">
        <v>3.3</v>
      </c>
      <c r="K19" s="8">
        <v>2.1</v>
      </c>
      <c r="L19" s="8">
        <v>1.9</v>
      </c>
      <c r="M19" s="8">
        <v>2</v>
      </c>
      <c r="N19" s="8">
        <v>-1</v>
      </c>
      <c r="O19" s="8">
        <v>1.7</v>
      </c>
      <c r="P19" s="8">
        <v>1.6</v>
      </c>
      <c r="Q19" s="8">
        <v>-1.9</v>
      </c>
      <c r="R19" s="8">
        <v>-0.1</v>
      </c>
      <c r="S19" s="8">
        <v>1</v>
      </c>
      <c r="T19" s="8">
        <v>0.8</v>
      </c>
      <c r="U19" s="8">
        <v>1.4</v>
      </c>
      <c r="V19" s="8">
        <v>0.6</v>
      </c>
      <c r="W19" s="8">
        <v>0.7</v>
      </c>
      <c r="X19" s="8">
        <v>-0.9</v>
      </c>
      <c r="Y19" s="8">
        <v>0.1</v>
      </c>
      <c r="Z19" s="8">
        <v>1.4</v>
      </c>
      <c r="AA19" s="8">
        <v>1.3</v>
      </c>
      <c r="AB19" s="8">
        <v>-1</v>
      </c>
      <c r="AC19" s="8">
        <v>-1</v>
      </c>
      <c r="AD19" s="8">
        <v>0.1</v>
      </c>
      <c r="AE19" s="8">
        <v>-0.3</v>
      </c>
      <c r="AF19" s="8">
        <v>-0.7</v>
      </c>
      <c r="AG19" s="8">
        <v>-0.8</v>
      </c>
      <c r="AH19" s="8">
        <v>-1</v>
      </c>
      <c r="AI19" s="8">
        <v>-1.2</v>
      </c>
    </row>
    <row r="20" spans="1:35" x14ac:dyDescent="0.3">
      <c r="A20" s="5" t="s">
        <v>535</v>
      </c>
      <c r="B20" s="6">
        <v>-4</v>
      </c>
      <c r="C20" s="6">
        <v>-2.2000000000000002</v>
      </c>
      <c r="D20" s="6">
        <v>-1</v>
      </c>
      <c r="E20" s="6">
        <v>-0.6</v>
      </c>
      <c r="F20" s="6">
        <v>-0.1</v>
      </c>
      <c r="G20" s="6">
        <v>0.2</v>
      </c>
      <c r="H20" s="6">
        <v>0</v>
      </c>
      <c r="I20" s="6">
        <v>-1.9</v>
      </c>
      <c r="J20" s="6">
        <v>-0.2</v>
      </c>
      <c r="K20" s="6">
        <v>-2.7</v>
      </c>
      <c r="L20" s="6">
        <v>0.2</v>
      </c>
      <c r="M20" s="6">
        <v>0.1</v>
      </c>
      <c r="N20" s="6">
        <v>-1.1000000000000001</v>
      </c>
      <c r="O20" s="6">
        <v>-5.4</v>
      </c>
      <c r="P20" s="6">
        <v>-4.0999999999999996</v>
      </c>
      <c r="Q20" s="6">
        <v>-4.3</v>
      </c>
      <c r="R20" s="6">
        <v>-4.3</v>
      </c>
      <c r="S20" s="6">
        <v>-3.1</v>
      </c>
      <c r="T20" s="6">
        <v>-3.1</v>
      </c>
      <c r="U20" s="6">
        <v>-2.4</v>
      </c>
      <c r="V20" s="6">
        <v>-2.4</v>
      </c>
      <c r="W20" s="6">
        <v>-0.7</v>
      </c>
      <c r="X20" s="6">
        <v>-0.9</v>
      </c>
      <c r="Y20" s="6">
        <v>-2</v>
      </c>
      <c r="Z20" s="6">
        <v>-8.9</v>
      </c>
      <c r="AA20" s="6">
        <v>-5.4</v>
      </c>
      <c r="AB20" s="6">
        <v>-3.5</v>
      </c>
      <c r="AC20" s="6">
        <v>-4.4000000000000004</v>
      </c>
      <c r="AD20" s="6">
        <v>-4.5</v>
      </c>
      <c r="AE20" s="6">
        <v>-4.9000000000000004</v>
      </c>
      <c r="AF20" s="6">
        <v>-5.3</v>
      </c>
      <c r="AG20" s="6">
        <v>-5.5</v>
      </c>
      <c r="AH20" s="6">
        <v>-5.6</v>
      </c>
      <c r="AI20" s="6">
        <v>-5.8</v>
      </c>
    </row>
    <row r="21" spans="1:35" ht="15" thickBot="1" x14ac:dyDescent="0.35">
      <c r="A21" s="3" t="s">
        <v>536</v>
      </c>
      <c r="B21" s="8">
        <v>129</v>
      </c>
      <c r="C21" s="8">
        <v>124.3</v>
      </c>
      <c r="D21" s="8">
        <v>119.2</v>
      </c>
      <c r="E21" s="8">
        <v>115.4</v>
      </c>
      <c r="F21" s="8">
        <v>109.6</v>
      </c>
      <c r="G21" s="8">
        <v>108.2</v>
      </c>
      <c r="H21" s="8">
        <v>105.4</v>
      </c>
      <c r="I21" s="8">
        <v>101.7</v>
      </c>
      <c r="J21" s="8">
        <v>97.2</v>
      </c>
      <c r="K21" s="8">
        <v>95.1</v>
      </c>
      <c r="L21" s="8">
        <v>91.5</v>
      </c>
      <c r="M21" s="8">
        <v>87.3</v>
      </c>
      <c r="N21" s="8">
        <v>93.2</v>
      </c>
      <c r="O21" s="8">
        <v>100.2</v>
      </c>
      <c r="P21" s="8">
        <v>100.3</v>
      </c>
      <c r="Q21" s="8">
        <v>103.5</v>
      </c>
      <c r="R21" s="8">
        <v>104.8</v>
      </c>
      <c r="S21" s="8">
        <v>105.5</v>
      </c>
      <c r="T21" s="8">
        <v>107</v>
      </c>
      <c r="U21" s="8">
        <v>105.2</v>
      </c>
      <c r="V21" s="8">
        <v>105</v>
      </c>
      <c r="W21" s="8">
        <v>102</v>
      </c>
      <c r="X21" s="8">
        <v>99.9</v>
      </c>
      <c r="Y21" s="8">
        <v>97.6</v>
      </c>
      <c r="Z21" s="8">
        <v>111.8</v>
      </c>
      <c r="AA21" s="8">
        <v>108</v>
      </c>
      <c r="AB21" s="8">
        <v>104.3</v>
      </c>
      <c r="AC21" s="8">
        <v>105.2</v>
      </c>
      <c r="AD21" s="8">
        <v>105.7</v>
      </c>
      <c r="AE21" s="8">
        <v>107.4</v>
      </c>
      <c r="AF21" s="8">
        <v>109.7</v>
      </c>
      <c r="AG21" s="8">
        <v>112.2</v>
      </c>
      <c r="AH21" s="8">
        <v>114.6</v>
      </c>
      <c r="AI21" s="8">
        <v>117.3</v>
      </c>
    </row>
    <row r="22" spans="1:35" x14ac:dyDescent="0.3">
      <c r="A22" s="5" t="s">
        <v>537</v>
      </c>
      <c r="B22" s="6">
        <v>130.30000000000001</v>
      </c>
      <c r="C22" s="6">
        <v>112.8</v>
      </c>
      <c r="D22" s="6">
        <v>111.1</v>
      </c>
      <c r="E22" s="6">
        <v>106.7</v>
      </c>
      <c r="F22" s="6">
        <v>92.4</v>
      </c>
      <c r="G22" s="6">
        <v>89.5</v>
      </c>
      <c r="H22" s="6">
        <v>94.5</v>
      </c>
      <c r="I22" s="6">
        <v>113.2</v>
      </c>
      <c r="J22" s="6">
        <v>124.4</v>
      </c>
      <c r="K22" s="6">
        <v>124.4</v>
      </c>
      <c r="L22" s="6">
        <v>125.6</v>
      </c>
      <c r="M22" s="6">
        <v>137.1</v>
      </c>
      <c r="N22" s="6">
        <v>147.1</v>
      </c>
      <c r="O22" s="6">
        <v>139.30000000000001</v>
      </c>
      <c r="P22" s="6">
        <v>132.69999999999999</v>
      </c>
      <c r="Q22" s="6">
        <v>139.19999999999999</v>
      </c>
      <c r="R22" s="6">
        <v>128.6</v>
      </c>
      <c r="S22" s="6">
        <v>132.80000000000001</v>
      </c>
      <c r="T22" s="6">
        <v>132.9</v>
      </c>
      <c r="U22" s="6">
        <v>111</v>
      </c>
      <c r="V22" s="6">
        <v>110.6</v>
      </c>
      <c r="W22" s="6">
        <v>113</v>
      </c>
      <c r="X22" s="6">
        <v>118.1</v>
      </c>
      <c r="Y22" s="6">
        <v>112</v>
      </c>
      <c r="Z22" s="6">
        <v>114.1</v>
      </c>
      <c r="AA22" s="6">
        <v>118.3</v>
      </c>
      <c r="AB22" s="6">
        <v>105.4</v>
      </c>
      <c r="AC22" s="6">
        <v>108.2</v>
      </c>
      <c r="AD22" s="6">
        <v>108.8</v>
      </c>
      <c r="AE22" s="6">
        <v>110.7</v>
      </c>
      <c r="AF22" s="6">
        <v>110.7</v>
      </c>
      <c r="AG22" s="6">
        <v>110.7</v>
      </c>
      <c r="AH22" s="6">
        <v>110.7</v>
      </c>
      <c r="AI22" s="6">
        <v>110.7</v>
      </c>
    </row>
    <row r="23" spans="1:35" x14ac:dyDescent="0.3">
      <c r="A23" s="3" t="s">
        <v>538</v>
      </c>
      <c r="B23" s="8"/>
      <c r="C23" s="8"/>
      <c r="D23" s="8"/>
      <c r="E23" s="8">
        <v>3</v>
      </c>
      <c r="F23" s="8">
        <v>4.4000000000000004</v>
      </c>
      <c r="G23" s="8">
        <v>4.3</v>
      </c>
      <c r="H23" s="8">
        <v>3.3</v>
      </c>
      <c r="I23" s="8">
        <v>2.2999999999999998</v>
      </c>
      <c r="J23" s="8">
        <v>2.1</v>
      </c>
      <c r="K23" s="8">
        <v>2.2000000000000002</v>
      </c>
      <c r="L23" s="8">
        <v>3.1</v>
      </c>
      <c r="M23" s="8">
        <v>4.3</v>
      </c>
      <c r="N23" s="8">
        <v>4.5999999999999996</v>
      </c>
      <c r="O23" s="8">
        <v>1.2</v>
      </c>
      <c r="P23" s="8">
        <v>0.8</v>
      </c>
      <c r="Q23" s="8">
        <v>1.4</v>
      </c>
      <c r="R23" s="8">
        <v>0.6</v>
      </c>
      <c r="S23" s="8">
        <v>0.2</v>
      </c>
      <c r="T23" s="8">
        <v>0.2</v>
      </c>
      <c r="U23" s="8">
        <v>0</v>
      </c>
      <c r="V23" s="8">
        <v>-0.3</v>
      </c>
      <c r="W23" s="8">
        <v>-0.3</v>
      </c>
      <c r="X23" s="8">
        <v>-0.3</v>
      </c>
      <c r="Y23" s="8">
        <v>-0.4</v>
      </c>
      <c r="Z23" s="8">
        <v>-0.4</v>
      </c>
      <c r="AA23" s="8">
        <v>-0.5</v>
      </c>
      <c r="AB23" s="8">
        <v>0.3</v>
      </c>
      <c r="AC23" s="8">
        <v>3.4</v>
      </c>
      <c r="AD23" s="8">
        <v>3.7</v>
      </c>
      <c r="AE23" s="8">
        <v>2.9</v>
      </c>
      <c r="AF23" s="8">
        <v>2.7</v>
      </c>
      <c r="AG23" s="8">
        <v>2.5</v>
      </c>
      <c r="AH23" s="8">
        <v>2.2999999999999998</v>
      </c>
      <c r="AI23" s="8">
        <v>2.1</v>
      </c>
    </row>
    <row r="24" spans="1:35" x14ac:dyDescent="0.3">
      <c r="A24" s="3" t="s">
        <v>539</v>
      </c>
      <c r="B24" s="8">
        <v>6.5</v>
      </c>
      <c r="C24" s="8">
        <v>5.8</v>
      </c>
      <c r="D24" s="8">
        <v>4.8</v>
      </c>
      <c r="E24" s="8">
        <v>4.9000000000000004</v>
      </c>
      <c r="F24" s="8">
        <v>5.6</v>
      </c>
      <c r="G24" s="8">
        <v>5.0999999999999996</v>
      </c>
      <c r="H24" s="8">
        <v>5</v>
      </c>
      <c r="I24" s="8">
        <v>4.0999999999999996</v>
      </c>
      <c r="J24" s="8">
        <v>4.0999999999999996</v>
      </c>
      <c r="K24" s="8">
        <v>3.4</v>
      </c>
      <c r="L24" s="8">
        <v>3.8</v>
      </c>
      <c r="M24" s="8">
        <v>4.3</v>
      </c>
      <c r="N24" s="8">
        <v>4.4000000000000004</v>
      </c>
      <c r="O24" s="8">
        <v>4</v>
      </c>
      <c r="P24" s="8">
        <v>3.5</v>
      </c>
      <c r="Q24" s="8">
        <v>4.2</v>
      </c>
      <c r="R24" s="8">
        <v>3</v>
      </c>
      <c r="S24" s="8">
        <v>2.4</v>
      </c>
      <c r="T24" s="8">
        <v>1.7</v>
      </c>
      <c r="U24" s="8">
        <v>0.8</v>
      </c>
      <c r="V24" s="8">
        <v>0.4</v>
      </c>
      <c r="W24" s="8">
        <v>0.7</v>
      </c>
      <c r="X24" s="8">
        <v>0.7</v>
      </c>
      <c r="Y24" s="8">
        <v>0.2</v>
      </c>
      <c r="Z24" s="8">
        <v>-0.1</v>
      </c>
      <c r="AA24" s="8">
        <v>-0.1</v>
      </c>
      <c r="AB24" s="8">
        <v>1.7</v>
      </c>
      <c r="AC24" s="8">
        <v>3.1</v>
      </c>
      <c r="AD24" s="8">
        <v>2.9</v>
      </c>
      <c r="AE24" s="8">
        <v>2.8</v>
      </c>
      <c r="AF24" s="8">
        <v>2.9</v>
      </c>
      <c r="AG24" s="8">
        <v>2.9</v>
      </c>
      <c r="AH24" s="8">
        <v>3</v>
      </c>
      <c r="AI24" s="8">
        <v>3.1</v>
      </c>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2">
    <mergeCell ref="A1:AI1"/>
    <mergeCell ref="A2:A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E68D2-787B-4AC2-A947-22B9C84B90CB}">
  <dimension ref="A1:AI4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198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199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8">
        <v>49</v>
      </c>
      <c r="C4" s="18">
        <v>49.5</v>
      </c>
      <c r="D4" s="18">
        <v>49.9</v>
      </c>
      <c r="E4" s="18">
        <v>49.8</v>
      </c>
      <c r="F4" s="18">
        <v>49.3</v>
      </c>
      <c r="G4" s="18">
        <v>49.6</v>
      </c>
      <c r="H4" s="18">
        <v>49.9</v>
      </c>
      <c r="I4" s="18">
        <v>49.2</v>
      </c>
      <c r="J4" s="18">
        <v>49.1</v>
      </c>
      <c r="K4" s="18">
        <v>49.1</v>
      </c>
      <c r="L4" s="18">
        <v>49</v>
      </c>
      <c r="M4" s="18">
        <v>48.6</v>
      </c>
      <c r="N4" s="18">
        <v>49.7</v>
      </c>
      <c r="O4" s="18">
        <v>49.2</v>
      </c>
      <c r="P4" s="18">
        <v>49.8</v>
      </c>
      <c r="Q4" s="18">
        <v>51</v>
      </c>
      <c r="R4" s="18">
        <v>52.2</v>
      </c>
      <c r="S4" s="18">
        <v>53</v>
      </c>
      <c r="T4" s="18">
        <v>52.5</v>
      </c>
      <c r="U4" s="18">
        <v>51.3</v>
      </c>
      <c r="V4" s="18">
        <v>50.8</v>
      </c>
      <c r="W4" s="18">
        <v>51.3</v>
      </c>
      <c r="X4" s="18">
        <v>51.4</v>
      </c>
      <c r="Y4" s="18">
        <v>49.9</v>
      </c>
      <c r="Z4" s="18">
        <v>49.9</v>
      </c>
      <c r="AA4" s="18">
        <v>49.5</v>
      </c>
      <c r="AB4" s="18">
        <v>49.6</v>
      </c>
      <c r="AC4" s="18">
        <v>50.2</v>
      </c>
      <c r="AD4" s="18">
        <v>50.8</v>
      </c>
      <c r="AE4" s="18">
        <v>50.6</v>
      </c>
      <c r="AF4" s="18">
        <v>50.5</v>
      </c>
      <c r="AG4" s="18">
        <v>50.3</v>
      </c>
      <c r="AH4" s="18">
        <v>50.3</v>
      </c>
      <c r="AI4" s="18">
        <v>50.3</v>
      </c>
    </row>
    <row r="5" spans="1:35" x14ac:dyDescent="0.3">
      <c r="A5" s="15" t="s">
        <v>123</v>
      </c>
      <c r="B5" s="8">
        <v>43.3</v>
      </c>
      <c r="C5" s="8">
        <v>43.7</v>
      </c>
      <c r="D5" s="8">
        <v>44.3</v>
      </c>
      <c r="E5" s="8">
        <v>44.2</v>
      </c>
      <c r="F5" s="8">
        <v>43.8</v>
      </c>
      <c r="G5" s="8">
        <v>43.6</v>
      </c>
      <c r="H5" s="8">
        <v>43.8</v>
      </c>
      <c r="I5" s="8">
        <v>43.2</v>
      </c>
      <c r="J5" s="8">
        <v>43.4</v>
      </c>
      <c r="K5" s="8">
        <v>43.2</v>
      </c>
      <c r="L5" s="8">
        <v>43.1</v>
      </c>
      <c r="M5" s="8">
        <v>42.8</v>
      </c>
      <c r="N5" s="8">
        <v>43.4</v>
      </c>
      <c r="O5" s="8">
        <v>42.7</v>
      </c>
      <c r="P5" s="8">
        <v>43.1</v>
      </c>
      <c r="Q5" s="8">
        <v>43.9</v>
      </c>
      <c r="R5" s="8">
        <v>44.8</v>
      </c>
      <c r="S5" s="8">
        <v>45.6</v>
      </c>
      <c r="T5" s="8">
        <v>45.2</v>
      </c>
      <c r="U5" s="8">
        <v>44.4</v>
      </c>
      <c r="V5" s="8">
        <v>43.6</v>
      </c>
      <c r="W5" s="8">
        <v>44.2</v>
      </c>
      <c r="X5" s="8">
        <v>44.2</v>
      </c>
      <c r="Y5" s="8">
        <v>42.9</v>
      </c>
      <c r="Z5" s="8">
        <v>42.8</v>
      </c>
      <c r="AA5" s="8">
        <v>42.6</v>
      </c>
      <c r="AB5" s="8">
        <v>42.6</v>
      </c>
      <c r="AC5" s="8">
        <v>43.1</v>
      </c>
      <c r="AD5" s="8">
        <v>43.5</v>
      </c>
      <c r="AE5" s="8">
        <v>43.5</v>
      </c>
      <c r="AF5" s="8">
        <v>43.4</v>
      </c>
      <c r="AG5" s="8">
        <v>43.4</v>
      </c>
      <c r="AH5" s="8">
        <v>43.4</v>
      </c>
      <c r="AI5" s="8">
        <v>43.4</v>
      </c>
    </row>
    <row r="6" spans="1:35" x14ac:dyDescent="0.3">
      <c r="A6" s="7" t="s">
        <v>124</v>
      </c>
      <c r="B6" s="8">
        <v>29.2</v>
      </c>
      <c r="C6" s="8">
        <v>29.8</v>
      </c>
      <c r="D6" s="8">
        <v>30.3</v>
      </c>
      <c r="E6" s="8">
        <v>30.3</v>
      </c>
      <c r="F6" s="8">
        <v>30.2</v>
      </c>
      <c r="G6" s="8">
        <v>29.9</v>
      </c>
      <c r="H6" s="8">
        <v>29.9</v>
      </c>
      <c r="I6" s="8">
        <v>29.4</v>
      </c>
      <c r="J6" s="8">
        <v>29.9</v>
      </c>
      <c r="K6" s="8">
        <v>29.9</v>
      </c>
      <c r="L6" s="8">
        <v>29.8</v>
      </c>
      <c r="M6" s="8">
        <v>29.4</v>
      </c>
      <c r="N6" s="8">
        <v>29.6</v>
      </c>
      <c r="O6" s="8">
        <v>28.4</v>
      </c>
      <c r="P6" s="8">
        <v>29.1</v>
      </c>
      <c r="Q6" s="8">
        <v>29.8</v>
      </c>
      <c r="R6" s="8">
        <v>30.6</v>
      </c>
      <c r="S6" s="8">
        <v>31.2</v>
      </c>
      <c r="T6" s="8">
        <v>31</v>
      </c>
      <c r="U6" s="8">
        <v>30.3</v>
      </c>
      <c r="V6" s="8">
        <v>30.1</v>
      </c>
      <c r="W6" s="8">
        <v>30.7</v>
      </c>
      <c r="X6" s="8">
        <v>31</v>
      </c>
      <c r="Y6" s="8">
        <v>29.7</v>
      </c>
      <c r="Z6" s="8">
        <v>29.3</v>
      </c>
      <c r="AA6" s="8">
        <v>29.7</v>
      </c>
      <c r="AB6" s="8">
        <v>29.7</v>
      </c>
      <c r="AC6" s="8">
        <v>29.9</v>
      </c>
      <c r="AD6" s="8">
        <v>30.2</v>
      </c>
      <c r="AE6" s="8">
        <v>30</v>
      </c>
      <c r="AF6" s="8">
        <v>29.9</v>
      </c>
      <c r="AG6" s="8">
        <v>29.9</v>
      </c>
      <c r="AH6" s="8">
        <v>29.9</v>
      </c>
      <c r="AI6" s="8">
        <v>29.9</v>
      </c>
    </row>
    <row r="7" spans="1:35" x14ac:dyDescent="0.3">
      <c r="A7" s="17" t="s">
        <v>125</v>
      </c>
      <c r="B7" s="8">
        <v>16.100000000000001</v>
      </c>
      <c r="C7" s="8">
        <v>16.5</v>
      </c>
      <c r="D7" s="8">
        <v>17</v>
      </c>
      <c r="E7" s="8">
        <v>16.600000000000001</v>
      </c>
      <c r="F7" s="8">
        <v>16.7</v>
      </c>
      <c r="G7" s="8">
        <v>16.899999999999999</v>
      </c>
      <c r="H7" s="8">
        <v>16.8</v>
      </c>
      <c r="I7" s="8">
        <v>16.2</v>
      </c>
      <c r="J7" s="8">
        <v>16.3</v>
      </c>
      <c r="K7" s="8">
        <v>16.3</v>
      </c>
      <c r="L7" s="8">
        <v>16.2</v>
      </c>
      <c r="M7" s="8">
        <v>15.9</v>
      </c>
      <c r="N7" s="8">
        <v>16.2</v>
      </c>
      <c r="O7" s="8">
        <v>15</v>
      </c>
      <c r="P7" s="8">
        <v>15.3</v>
      </c>
      <c r="Q7" s="8">
        <v>15.9</v>
      </c>
      <c r="R7" s="8">
        <v>16.2</v>
      </c>
      <c r="S7" s="8">
        <v>16.7</v>
      </c>
      <c r="T7" s="8">
        <v>16.7</v>
      </c>
      <c r="U7" s="8">
        <v>16.3</v>
      </c>
      <c r="V7" s="8">
        <v>16</v>
      </c>
      <c r="W7" s="8">
        <v>16.600000000000001</v>
      </c>
      <c r="X7" s="8">
        <v>16.8</v>
      </c>
      <c r="Y7" s="8">
        <v>15.6</v>
      </c>
      <c r="Z7" s="8">
        <v>15.7</v>
      </c>
      <c r="AA7" s="8">
        <v>15.6</v>
      </c>
      <c r="AB7" s="8">
        <v>16.399999999999999</v>
      </c>
      <c r="AC7" s="8">
        <v>16.399999999999999</v>
      </c>
      <c r="AD7" s="8">
        <v>16.899999999999999</v>
      </c>
      <c r="AE7" s="8">
        <v>16.899999999999999</v>
      </c>
      <c r="AF7" s="8">
        <v>16.899999999999999</v>
      </c>
      <c r="AG7" s="8">
        <v>17</v>
      </c>
      <c r="AH7" s="8">
        <v>17</v>
      </c>
      <c r="AI7" s="8">
        <v>17</v>
      </c>
    </row>
    <row r="8" spans="1:35" x14ac:dyDescent="0.3">
      <c r="A8" s="19" t="s">
        <v>126</v>
      </c>
      <c r="B8" s="8">
        <v>13.2</v>
      </c>
      <c r="C8" s="8">
        <v>13.4</v>
      </c>
      <c r="D8" s="8">
        <v>13.4</v>
      </c>
      <c r="E8" s="8">
        <v>13.1</v>
      </c>
      <c r="F8" s="8">
        <v>13.2</v>
      </c>
      <c r="G8" s="8">
        <v>13.5</v>
      </c>
      <c r="H8" s="8">
        <v>13.5</v>
      </c>
      <c r="I8" s="8">
        <v>13.1</v>
      </c>
      <c r="J8" s="8">
        <v>12.9</v>
      </c>
      <c r="K8" s="8">
        <v>12.9</v>
      </c>
      <c r="L8" s="8">
        <v>12.4</v>
      </c>
      <c r="M8" s="8">
        <v>12.2</v>
      </c>
      <c r="N8" s="8">
        <v>12.6</v>
      </c>
      <c r="O8" s="8">
        <v>12.4</v>
      </c>
      <c r="P8" s="8">
        <v>12.5</v>
      </c>
      <c r="Q8" s="8">
        <v>12.7</v>
      </c>
      <c r="R8" s="8">
        <v>12.9</v>
      </c>
      <c r="S8" s="8">
        <v>13.3</v>
      </c>
      <c r="T8" s="8">
        <v>13.2</v>
      </c>
      <c r="U8" s="8">
        <v>12.7</v>
      </c>
      <c r="V8" s="8">
        <v>12.2</v>
      </c>
      <c r="W8" s="8">
        <v>12.2</v>
      </c>
      <c r="X8" s="8">
        <v>12.1</v>
      </c>
      <c r="Y8" s="8">
        <v>11.6</v>
      </c>
      <c r="Z8" s="8">
        <v>12.1</v>
      </c>
      <c r="AA8" s="8">
        <v>11.5</v>
      </c>
      <c r="AB8" s="8">
        <v>12.2</v>
      </c>
      <c r="AC8" s="8">
        <v>12.1</v>
      </c>
      <c r="AD8" s="8">
        <v>12.3</v>
      </c>
      <c r="AE8" s="8">
        <v>12.6</v>
      </c>
      <c r="AF8" s="8">
        <v>12.7</v>
      </c>
      <c r="AG8" s="8">
        <v>12.8</v>
      </c>
      <c r="AH8" s="8">
        <v>12.9</v>
      </c>
      <c r="AI8" s="8">
        <v>13</v>
      </c>
    </row>
    <row r="9" spans="1:35" x14ac:dyDescent="0.3">
      <c r="A9" s="19" t="s">
        <v>200</v>
      </c>
      <c r="B9" s="8">
        <v>2.7</v>
      </c>
      <c r="C9" s="8">
        <v>2.9</v>
      </c>
      <c r="D9" s="8">
        <v>3.4</v>
      </c>
      <c r="E9" s="8">
        <v>3.3</v>
      </c>
      <c r="F9" s="8">
        <v>3.2</v>
      </c>
      <c r="G9" s="8">
        <v>3.1</v>
      </c>
      <c r="H9" s="8">
        <v>3.1</v>
      </c>
      <c r="I9" s="8">
        <v>2.9</v>
      </c>
      <c r="J9" s="8">
        <v>3.1</v>
      </c>
      <c r="K9" s="8">
        <v>3.2</v>
      </c>
      <c r="L9" s="8">
        <v>3.6</v>
      </c>
      <c r="M9" s="8">
        <v>3.5</v>
      </c>
      <c r="N9" s="8">
        <v>3.4</v>
      </c>
      <c r="O9" s="8">
        <v>2.4</v>
      </c>
      <c r="P9" s="8">
        <v>2.6</v>
      </c>
      <c r="Q9" s="8">
        <v>2.9</v>
      </c>
      <c r="R9" s="8">
        <v>3.1</v>
      </c>
      <c r="S9" s="8">
        <v>3.2</v>
      </c>
      <c r="T9" s="8">
        <v>3.2</v>
      </c>
      <c r="U9" s="8">
        <v>3.4</v>
      </c>
      <c r="V9" s="8">
        <v>3.5</v>
      </c>
      <c r="W9" s="8">
        <v>4.0999999999999996</v>
      </c>
      <c r="X9" s="8">
        <v>4.4000000000000004</v>
      </c>
      <c r="Y9" s="8">
        <v>3.8</v>
      </c>
      <c r="Z9" s="8">
        <v>3.3</v>
      </c>
      <c r="AA9" s="8">
        <v>3.9</v>
      </c>
      <c r="AB9" s="8">
        <v>4</v>
      </c>
      <c r="AC9" s="8">
        <v>4.0999999999999996</v>
      </c>
      <c r="AD9" s="8">
        <v>4.4000000000000004</v>
      </c>
      <c r="AE9" s="8">
        <v>4</v>
      </c>
      <c r="AF9" s="8">
        <v>4</v>
      </c>
      <c r="AG9" s="8">
        <v>3.9</v>
      </c>
      <c r="AH9" s="8">
        <v>3.8</v>
      </c>
      <c r="AI9" s="8">
        <v>3.7</v>
      </c>
    </row>
    <row r="10" spans="1:35" x14ac:dyDescent="0.3">
      <c r="A10" s="19" t="s">
        <v>190</v>
      </c>
      <c r="B10" s="8">
        <v>0.2</v>
      </c>
      <c r="C10" s="8">
        <v>0.2</v>
      </c>
      <c r="D10" s="8">
        <v>0.2</v>
      </c>
      <c r="E10" s="8">
        <v>0.2</v>
      </c>
      <c r="F10" s="8">
        <v>0.3</v>
      </c>
      <c r="G10" s="8">
        <v>0.3</v>
      </c>
      <c r="H10" s="8">
        <v>0.3</v>
      </c>
      <c r="I10" s="8">
        <v>0.3</v>
      </c>
      <c r="J10" s="8">
        <v>0.3</v>
      </c>
      <c r="K10" s="8">
        <v>0.2</v>
      </c>
      <c r="L10" s="8">
        <v>0.2</v>
      </c>
      <c r="M10" s="8">
        <v>0.3</v>
      </c>
      <c r="N10" s="8">
        <v>0.2</v>
      </c>
      <c r="O10" s="8">
        <v>0.2</v>
      </c>
      <c r="P10" s="8">
        <v>0.2</v>
      </c>
      <c r="Q10" s="8">
        <v>0.2</v>
      </c>
      <c r="R10" s="8">
        <v>0.2</v>
      </c>
      <c r="S10" s="8">
        <v>0.2</v>
      </c>
      <c r="T10" s="8">
        <v>0.3</v>
      </c>
      <c r="U10" s="8">
        <v>0.2</v>
      </c>
      <c r="V10" s="8">
        <v>0.3</v>
      </c>
      <c r="W10" s="8">
        <v>0.2</v>
      </c>
      <c r="X10" s="8">
        <v>0.3</v>
      </c>
      <c r="Y10" s="8">
        <v>0.3</v>
      </c>
      <c r="Z10" s="8">
        <v>0.3</v>
      </c>
      <c r="AA10" s="8">
        <v>0.3</v>
      </c>
      <c r="AB10" s="8">
        <v>0.2</v>
      </c>
      <c r="AC10" s="8">
        <v>0.2</v>
      </c>
      <c r="AD10" s="8">
        <v>0.2</v>
      </c>
      <c r="AE10" s="8">
        <v>0.2</v>
      </c>
      <c r="AF10" s="8">
        <v>0.2</v>
      </c>
      <c r="AG10" s="8">
        <v>0.2</v>
      </c>
      <c r="AH10" s="8">
        <v>0.2</v>
      </c>
      <c r="AI10" s="8">
        <v>0.2</v>
      </c>
    </row>
    <row r="11" spans="1:35" x14ac:dyDescent="0.3">
      <c r="A11" s="17" t="s">
        <v>128</v>
      </c>
      <c r="B11" s="8">
        <v>12.7</v>
      </c>
      <c r="C11" s="8">
        <v>12.9</v>
      </c>
      <c r="D11" s="8">
        <v>12.9</v>
      </c>
      <c r="E11" s="8">
        <v>13.3</v>
      </c>
      <c r="F11" s="8">
        <v>13.1</v>
      </c>
      <c r="G11" s="8">
        <v>12.6</v>
      </c>
      <c r="H11" s="8">
        <v>12.7</v>
      </c>
      <c r="I11" s="8">
        <v>12.7</v>
      </c>
      <c r="J11" s="8">
        <v>12.9</v>
      </c>
      <c r="K11" s="8">
        <v>13</v>
      </c>
      <c r="L11" s="8">
        <v>12.9</v>
      </c>
      <c r="M11" s="8">
        <v>12.8</v>
      </c>
      <c r="N11" s="8">
        <v>12.7</v>
      </c>
      <c r="O11" s="8">
        <v>12.7</v>
      </c>
      <c r="P11" s="8">
        <v>13.1</v>
      </c>
      <c r="Q11" s="8">
        <v>13.1</v>
      </c>
      <c r="R11" s="8">
        <v>13.5</v>
      </c>
      <c r="S11" s="8">
        <v>13.5</v>
      </c>
      <c r="T11" s="8">
        <v>13.4</v>
      </c>
      <c r="U11" s="8">
        <v>13.2</v>
      </c>
      <c r="V11" s="8">
        <v>13.4</v>
      </c>
      <c r="W11" s="8">
        <v>13.3</v>
      </c>
      <c r="X11" s="8">
        <v>13.4</v>
      </c>
      <c r="Y11" s="8">
        <v>13.3</v>
      </c>
      <c r="Z11" s="8">
        <v>12.9</v>
      </c>
      <c r="AA11" s="8">
        <v>13.3</v>
      </c>
      <c r="AB11" s="8">
        <v>12.6</v>
      </c>
      <c r="AC11" s="8">
        <v>12.7</v>
      </c>
      <c r="AD11" s="8">
        <v>12.5</v>
      </c>
      <c r="AE11" s="8">
        <v>12.5</v>
      </c>
      <c r="AF11" s="8">
        <v>12.3</v>
      </c>
      <c r="AG11" s="8">
        <v>12.3</v>
      </c>
      <c r="AH11" s="8">
        <v>12.3</v>
      </c>
      <c r="AI11" s="8">
        <v>12.3</v>
      </c>
    </row>
    <row r="12" spans="1:35" x14ac:dyDescent="0.3">
      <c r="A12" s="17" t="s">
        <v>183</v>
      </c>
      <c r="B12" s="8">
        <v>0.4</v>
      </c>
      <c r="C12" s="8">
        <v>0.4</v>
      </c>
      <c r="D12" s="8">
        <v>0.4</v>
      </c>
      <c r="E12" s="8">
        <v>0.4</v>
      </c>
      <c r="F12" s="8">
        <v>0.5</v>
      </c>
      <c r="G12" s="8">
        <v>0.5</v>
      </c>
      <c r="H12" s="8">
        <v>0.5</v>
      </c>
      <c r="I12" s="8">
        <v>0.5</v>
      </c>
      <c r="J12" s="8">
        <v>0.7</v>
      </c>
      <c r="K12" s="8">
        <v>0.6</v>
      </c>
      <c r="L12" s="8">
        <v>0.7</v>
      </c>
      <c r="M12" s="8">
        <v>0.6</v>
      </c>
      <c r="N12" s="8">
        <v>0.7</v>
      </c>
      <c r="O12" s="8">
        <v>0.6</v>
      </c>
      <c r="P12" s="8">
        <v>0.7</v>
      </c>
      <c r="Q12" s="8">
        <v>0.7</v>
      </c>
      <c r="R12" s="8">
        <v>0.9</v>
      </c>
      <c r="S12" s="8">
        <v>1</v>
      </c>
      <c r="T12" s="8">
        <v>1</v>
      </c>
      <c r="U12" s="8">
        <v>0.9</v>
      </c>
      <c r="V12" s="8">
        <v>0.8</v>
      </c>
      <c r="W12" s="8">
        <v>0.8</v>
      </c>
      <c r="X12" s="8">
        <v>0.8</v>
      </c>
      <c r="Y12" s="8">
        <v>0.7</v>
      </c>
      <c r="Z12" s="8">
        <v>0.7</v>
      </c>
      <c r="AA12" s="8">
        <v>0.8</v>
      </c>
      <c r="AB12" s="8">
        <v>0.7</v>
      </c>
      <c r="AC12" s="8">
        <v>0.7</v>
      </c>
      <c r="AD12" s="8">
        <v>0.7</v>
      </c>
      <c r="AE12" s="8">
        <v>0.7</v>
      </c>
      <c r="AF12" s="8">
        <v>0.7</v>
      </c>
      <c r="AG12" s="8">
        <v>0.7</v>
      </c>
      <c r="AH12" s="8">
        <v>0.7</v>
      </c>
      <c r="AI12" s="8">
        <v>0.7</v>
      </c>
    </row>
    <row r="13" spans="1:35" x14ac:dyDescent="0.3">
      <c r="A13" s="7" t="s">
        <v>129</v>
      </c>
      <c r="B13" s="8">
        <v>14.1</v>
      </c>
      <c r="C13" s="8">
        <v>14</v>
      </c>
      <c r="D13" s="8">
        <v>14</v>
      </c>
      <c r="E13" s="8">
        <v>13.9</v>
      </c>
      <c r="F13" s="8">
        <v>13.5</v>
      </c>
      <c r="G13" s="8">
        <v>13.7</v>
      </c>
      <c r="H13" s="8">
        <v>13.9</v>
      </c>
      <c r="I13" s="8">
        <v>13.8</v>
      </c>
      <c r="J13" s="8">
        <v>13.5</v>
      </c>
      <c r="K13" s="8">
        <v>13.3</v>
      </c>
      <c r="L13" s="8">
        <v>13.3</v>
      </c>
      <c r="M13" s="8">
        <v>13.4</v>
      </c>
      <c r="N13" s="8">
        <v>13.8</v>
      </c>
      <c r="O13" s="8">
        <v>14.3</v>
      </c>
      <c r="P13" s="8">
        <v>13.9</v>
      </c>
      <c r="Q13" s="8">
        <v>14.1</v>
      </c>
      <c r="R13" s="8">
        <v>14.3</v>
      </c>
      <c r="S13" s="8">
        <v>14.4</v>
      </c>
      <c r="T13" s="8">
        <v>14.2</v>
      </c>
      <c r="U13" s="8">
        <v>14.1</v>
      </c>
      <c r="V13" s="8">
        <v>13.5</v>
      </c>
      <c r="W13" s="8">
        <v>13.4</v>
      </c>
      <c r="X13" s="8">
        <v>13.3</v>
      </c>
      <c r="Y13" s="8">
        <v>13.2</v>
      </c>
      <c r="Z13" s="8">
        <v>13.5</v>
      </c>
      <c r="AA13" s="8">
        <v>12.9</v>
      </c>
      <c r="AB13" s="8">
        <v>12.9</v>
      </c>
      <c r="AC13" s="8">
        <v>13.2</v>
      </c>
      <c r="AD13" s="8">
        <v>13.4</v>
      </c>
      <c r="AE13" s="8">
        <v>13.5</v>
      </c>
      <c r="AF13" s="8">
        <v>13.5</v>
      </c>
      <c r="AG13" s="8">
        <v>13.5</v>
      </c>
      <c r="AH13" s="8">
        <v>13.5</v>
      </c>
      <c r="AI13" s="8">
        <v>13.6</v>
      </c>
    </row>
    <row r="14" spans="1:35" x14ac:dyDescent="0.3">
      <c r="A14" s="15" t="s">
        <v>130</v>
      </c>
      <c r="B14" s="8">
        <v>3.6</v>
      </c>
      <c r="C14" s="8">
        <v>3.6</v>
      </c>
      <c r="D14" s="8">
        <v>3.4</v>
      </c>
      <c r="E14" s="8">
        <v>3.5</v>
      </c>
      <c r="F14" s="8">
        <v>3.4</v>
      </c>
      <c r="G14" s="8">
        <v>3.8</v>
      </c>
      <c r="H14" s="8">
        <v>3.8</v>
      </c>
      <c r="I14" s="8">
        <v>3.7</v>
      </c>
      <c r="J14" s="8">
        <v>3.5</v>
      </c>
      <c r="K14" s="8">
        <v>3.7</v>
      </c>
      <c r="L14" s="8">
        <v>3.7</v>
      </c>
      <c r="M14" s="8">
        <v>3.6</v>
      </c>
      <c r="N14" s="8">
        <v>3.9</v>
      </c>
      <c r="O14" s="8">
        <v>4</v>
      </c>
      <c r="P14" s="8">
        <v>4.3</v>
      </c>
      <c r="Q14" s="8">
        <v>4.5999999999999996</v>
      </c>
      <c r="R14" s="8">
        <v>4.7</v>
      </c>
      <c r="S14" s="8">
        <v>4.7</v>
      </c>
      <c r="T14" s="8">
        <v>4.7</v>
      </c>
      <c r="U14" s="8">
        <v>4.4000000000000004</v>
      </c>
      <c r="V14" s="8">
        <v>4.7</v>
      </c>
      <c r="W14" s="8">
        <v>4.8</v>
      </c>
      <c r="X14" s="8">
        <v>4.8</v>
      </c>
      <c r="Y14" s="8">
        <v>4.7</v>
      </c>
      <c r="Z14" s="8">
        <v>4.5</v>
      </c>
      <c r="AA14" s="8">
        <v>4.5</v>
      </c>
      <c r="AB14" s="8">
        <v>4.7</v>
      </c>
      <c r="AC14" s="8">
        <v>4.8</v>
      </c>
      <c r="AD14" s="8">
        <v>5</v>
      </c>
      <c r="AE14" s="8">
        <v>4.8</v>
      </c>
      <c r="AF14" s="8">
        <v>4.7</v>
      </c>
      <c r="AG14" s="8">
        <v>4.5</v>
      </c>
      <c r="AH14" s="8">
        <v>4.5</v>
      </c>
      <c r="AI14" s="8">
        <v>4.5</v>
      </c>
    </row>
    <row r="15" spans="1:35" x14ac:dyDescent="0.3">
      <c r="A15" s="7" t="s">
        <v>131</v>
      </c>
      <c r="B15" s="8">
        <v>1.3</v>
      </c>
      <c r="C15" s="8">
        <v>1.2</v>
      </c>
      <c r="D15" s="8">
        <v>1.1000000000000001</v>
      </c>
      <c r="E15" s="8">
        <v>1</v>
      </c>
      <c r="F15" s="8">
        <v>1.1000000000000001</v>
      </c>
      <c r="G15" s="8">
        <v>1.3</v>
      </c>
      <c r="H15" s="8">
        <v>1.1000000000000001</v>
      </c>
      <c r="I15" s="8">
        <v>1</v>
      </c>
      <c r="J15" s="8">
        <v>0.8</v>
      </c>
      <c r="K15" s="8">
        <v>0.8</v>
      </c>
      <c r="L15" s="8">
        <v>0.9</v>
      </c>
      <c r="M15" s="8">
        <v>0.9</v>
      </c>
      <c r="N15" s="8">
        <v>1.1000000000000001</v>
      </c>
      <c r="O15" s="8">
        <v>0.9</v>
      </c>
      <c r="P15" s="8">
        <v>1</v>
      </c>
      <c r="Q15" s="8">
        <v>1.2</v>
      </c>
      <c r="R15" s="8">
        <v>1.2</v>
      </c>
      <c r="S15" s="8">
        <v>1.2</v>
      </c>
      <c r="T15" s="8">
        <v>1</v>
      </c>
      <c r="U15" s="8">
        <v>0.8</v>
      </c>
      <c r="V15" s="8">
        <v>0.9</v>
      </c>
      <c r="W15" s="8">
        <v>0.9</v>
      </c>
      <c r="X15" s="8">
        <v>0.9</v>
      </c>
      <c r="Y15" s="8">
        <v>0.8</v>
      </c>
      <c r="Z15" s="8">
        <v>0.7</v>
      </c>
      <c r="AA15" s="8">
        <v>0.7</v>
      </c>
      <c r="AB15" s="8">
        <v>0.7</v>
      </c>
      <c r="AC15" s="8">
        <v>0.9</v>
      </c>
      <c r="AD15" s="8">
        <v>1</v>
      </c>
      <c r="AE15" s="8">
        <v>0.9</v>
      </c>
      <c r="AF15" s="8">
        <v>0.9</v>
      </c>
      <c r="AG15" s="8">
        <v>0.9</v>
      </c>
      <c r="AH15" s="8">
        <v>0.9</v>
      </c>
      <c r="AI15" s="8">
        <v>0.9</v>
      </c>
    </row>
    <row r="16" spans="1:35" x14ac:dyDescent="0.3">
      <c r="A16" s="7" t="s">
        <v>132</v>
      </c>
      <c r="B16" s="8">
        <v>0.3</v>
      </c>
      <c r="C16" s="8">
        <v>0.3</v>
      </c>
      <c r="D16" s="8">
        <v>0.4</v>
      </c>
      <c r="E16" s="8">
        <v>0.4</v>
      </c>
      <c r="F16" s="8">
        <v>0.3</v>
      </c>
      <c r="G16" s="8">
        <v>0.4</v>
      </c>
      <c r="H16" s="8">
        <v>0.4</v>
      </c>
      <c r="I16" s="8">
        <v>0.3</v>
      </c>
      <c r="J16" s="8">
        <v>0.4</v>
      </c>
      <c r="K16" s="8">
        <v>0.5</v>
      </c>
      <c r="L16" s="8">
        <v>0.5</v>
      </c>
      <c r="M16" s="8">
        <v>0.4</v>
      </c>
      <c r="N16" s="8">
        <v>0.5</v>
      </c>
      <c r="O16" s="8">
        <v>0.6</v>
      </c>
      <c r="P16" s="8">
        <v>0.7</v>
      </c>
      <c r="Q16" s="8">
        <v>0.7</v>
      </c>
      <c r="R16" s="8">
        <v>0.8</v>
      </c>
      <c r="S16" s="8">
        <v>0.7</v>
      </c>
      <c r="T16" s="8">
        <v>0.7</v>
      </c>
      <c r="U16" s="8">
        <v>0.6</v>
      </c>
      <c r="V16" s="8">
        <v>0.6</v>
      </c>
      <c r="W16" s="8">
        <v>0.6</v>
      </c>
      <c r="X16" s="8">
        <v>0.6</v>
      </c>
      <c r="Y16" s="8">
        <v>0.7</v>
      </c>
      <c r="Z16" s="8">
        <v>0.7</v>
      </c>
      <c r="AA16" s="8">
        <v>0.7</v>
      </c>
      <c r="AB16" s="8">
        <v>0.7</v>
      </c>
      <c r="AC16" s="8">
        <v>0.7</v>
      </c>
      <c r="AD16" s="8">
        <v>0.7</v>
      </c>
      <c r="AE16" s="8">
        <v>0.6</v>
      </c>
      <c r="AF16" s="8">
        <v>0.7</v>
      </c>
      <c r="AG16" s="8">
        <v>0.6</v>
      </c>
      <c r="AH16" s="8">
        <v>0.6</v>
      </c>
      <c r="AI16" s="8">
        <v>0.6</v>
      </c>
    </row>
    <row r="17" spans="1:35" x14ac:dyDescent="0.3">
      <c r="A17" s="7" t="s">
        <v>167</v>
      </c>
      <c r="B17" s="8">
        <v>0.1</v>
      </c>
      <c r="C17" s="8">
        <v>0.2</v>
      </c>
      <c r="D17" s="8">
        <v>0</v>
      </c>
      <c r="E17" s="8">
        <v>0.2</v>
      </c>
      <c r="F17" s="8">
        <v>0.1</v>
      </c>
      <c r="G17" s="8">
        <v>0.1</v>
      </c>
      <c r="H17" s="8">
        <v>0.1</v>
      </c>
      <c r="I17" s="8">
        <v>0.1</v>
      </c>
      <c r="J17" s="8">
        <v>0.1</v>
      </c>
      <c r="K17" s="8">
        <v>0.1</v>
      </c>
      <c r="L17" s="8">
        <v>0.1</v>
      </c>
      <c r="M17" s="8">
        <v>0</v>
      </c>
      <c r="N17" s="8">
        <v>0</v>
      </c>
      <c r="O17" s="8">
        <v>0.1</v>
      </c>
      <c r="P17" s="8">
        <v>0.1</v>
      </c>
      <c r="Q17" s="8">
        <v>0.1</v>
      </c>
      <c r="R17" s="8">
        <v>0.1</v>
      </c>
      <c r="S17" s="8">
        <v>0.1</v>
      </c>
      <c r="T17" s="8">
        <v>0.1</v>
      </c>
      <c r="U17" s="8">
        <v>0</v>
      </c>
      <c r="V17" s="8">
        <v>0.1</v>
      </c>
      <c r="W17" s="8">
        <v>0.1</v>
      </c>
      <c r="X17" s="8">
        <v>0.1</v>
      </c>
      <c r="Y17" s="8">
        <v>0.1</v>
      </c>
      <c r="Z17" s="8">
        <v>0.1</v>
      </c>
      <c r="AA17" s="8">
        <v>0.2</v>
      </c>
      <c r="AB17" s="8">
        <v>0.2</v>
      </c>
      <c r="AC17" s="8">
        <v>0.2</v>
      </c>
      <c r="AD17" s="8">
        <v>0.3</v>
      </c>
      <c r="AE17" s="8">
        <v>0.2</v>
      </c>
      <c r="AF17" s="8">
        <v>0.2</v>
      </c>
      <c r="AG17" s="8">
        <v>0</v>
      </c>
      <c r="AH17" s="8">
        <v>0</v>
      </c>
      <c r="AI17" s="8">
        <v>0</v>
      </c>
    </row>
    <row r="18" spans="1:35" x14ac:dyDescent="0.3">
      <c r="A18" s="7" t="s">
        <v>134</v>
      </c>
      <c r="B18" s="8">
        <v>1.8</v>
      </c>
      <c r="C18" s="8">
        <v>1.9</v>
      </c>
      <c r="D18" s="8">
        <v>1.9</v>
      </c>
      <c r="E18" s="8">
        <v>1.9</v>
      </c>
      <c r="F18" s="8">
        <v>1.9</v>
      </c>
      <c r="G18" s="8">
        <v>2</v>
      </c>
      <c r="H18" s="8">
        <v>2.2000000000000002</v>
      </c>
      <c r="I18" s="8">
        <v>2.2000000000000002</v>
      </c>
      <c r="J18" s="8">
        <v>2.2000000000000002</v>
      </c>
      <c r="K18" s="8">
        <v>2.2999999999999998</v>
      </c>
      <c r="L18" s="8">
        <v>2.2999999999999998</v>
      </c>
      <c r="M18" s="8">
        <v>2.2000000000000002</v>
      </c>
      <c r="N18" s="8">
        <v>2.2999999999999998</v>
      </c>
      <c r="O18" s="8">
        <v>2.4</v>
      </c>
      <c r="P18" s="8">
        <v>2.4</v>
      </c>
      <c r="Q18" s="8">
        <v>2.5</v>
      </c>
      <c r="R18" s="8">
        <v>2.6</v>
      </c>
      <c r="S18" s="8">
        <v>2.6</v>
      </c>
      <c r="T18" s="8">
        <v>3</v>
      </c>
      <c r="U18" s="8">
        <v>2.9</v>
      </c>
      <c r="V18" s="8">
        <v>3.1</v>
      </c>
      <c r="W18" s="8">
        <v>3.2</v>
      </c>
      <c r="X18" s="8">
        <v>3.2</v>
      </c>
      <c r="Y18" s="8">
        <v>3.1</v>
      </c>
      <c r="Z18" s="8">
        <v>3.1</v>
      </c>
      <c r="AA18" s="8">
        <v>3</v>
      </c>
      <c r="AB18" s="8">
        <v>3.1</v>
      </c>
      <c r="AC18" s="8">
        <v>3</v>
      </c>
      <c r="AD18" s="8">
        <v>3.1</v>
      </c>
      <c r="AE18" s="8">
        <v>3.1</v>
      </c>
      <c r="AF18" s="8">
        <v>3</v>
      </c>
      <c r="AG18" s="8">
        <v>3</v>
      </c>
      <c r="AH18" s="8">
        <v>3</v>
      </c>
      <c r="AI18" s="8">
        <v>3</v>
      </c>
    </row>
    <row r="19" spans="1:35" x14ac:dyDescent="0.3">
      <c r="A19" s="15" t="s">
        <v>168</v>
      </c>
      <c r="B19" s="8">
        <v>0.1</v>
      </c>
      <c r="C19" s="8">
        <v>0.1</v>
      </c>
      <c r="D19" s="8">
        <v>0.1</v>
      </c>
      <c r="E19" s="8">
        <v>0.1</v>
      </c>
      <c r="F19" s="8">
        <v>0.1</v>
      </c>
      <c r="G19" s="8">
        <v>0.1</v>
      </c>
      <c r="H19" s="8">
        <v>0.1</v>
      </c>
      <c r="I19" s="8">
        <v>0.1</v>
      </c>
      <c r="J19" s="8">
        <v>0.1</v>
      </c>
      <c r="K19" s="8">
        <v>0.2</v>
      </c>
      <c r="L19" s="8">
        <v>0.2</v>
      </c>
      <c r="M19" s="8">
        <v>0.2</v>
      </c>
      <c r="N19" s="8">
        <v>0.2</v>
      </c>
      <c r="O19" s="8">
        <v>0.2</v>
      </c>
      <c r="P19" s="8">
        <v>0.2</v>
      </c>
      <c r="Q19" s="8">
        <v>0.2</v>
      </c>
      <c r="R19" s="8">
        <v>0.2</v>
      </c>
      <c r="S19" s="8">
        <v>0.2</v>
      </c>
      <c r="T19" s="8">
        <v>0.2</v>
      </c>
      <c r="U19" s="8">
        <v>0.2</v>
      </c>
      <c r="V19" s="8">
        <v>0.2</v>
      </c>
      <c r="W19" s="8">
        <v>0.2</v>
      </c>
      <c r="X19" s="8">
        <v>0.2</v>
      </c>
      <c r="Y19" s="8">
        <v>0.2</v>
      </c>
      <c r="Z19" s="8">
        <v>0.2</v>
      </c>
      <c r="AA19" s="8">
        <v>0.2</v>
      </c>
      <c r="AB19" s="8">
        <v>0.1</v>
      </c>
      <c r="AC19" s="8">
        <v>0.1</v>
      </c>
      <c r="AD19" s="8">
        <v>0.1</v>
      </c>
      <c r="AE19" s="8">
        <v>0.1</v>
      </c>
      <c r="AF19" s="8">
        <v>0.1</v>
      </c>
      <c r="AG19" s="8">
        <v>0.1</v>
      </c>
      <c r="AH19" s="8">
        <v>0.1</v>
      </c>
      <c r="AI19" s="8">
        <v>0.1</v>
      </c>
    </row>
    <row r="20" spans="1:35" x14ac:dyDescent="0.3">
      <c r="A20" s="15" t="s">
        <v>169</v>
      </c>
      <c r="B20" s="8">
        <v>2</v>
      </c>
      <c r="C20" s="8">
        <v>2</v>
      </c>
      <c r="D20" s="8">
        <v>2.1</v>
      </c>
      <c r="E20" s="8">
        <v>2</v>
      </c>
      <c r="F20" s="8">
        <v>2</v>
      </c>
      <c r="G20" s="8">
        <v>2.1</v>
      </c>
      <c r="H20" s="8">
        <v>2.1</v>
      </c>
      <c r="I20" s="8">
        <v>2.1</v>
      </c>
      <c r="J20" s="8">
        <v>2.1</v>
      </c>
      <c r="K20" s="8">
        <v>2</v>
      </c>
      <c r="L20" s="8">
        <v>2.1</v>
      </c>
      <c r="M20" s="8">
        <v>2.1</v>
      </c>
      <c r="N20" s="8">
        <v>2.1</v>
      </c>
      <c r="O20" s="8">
        <v>2.2999999999999998</v>
      </c>
      <c r="P20" s="8">
        <v>2.2999999999999998</v>
      </c>
      <c r="Q20" s="8">
        <v>2.2999999999999998</v>
      </c>
      <c r="R20" s="8">
        <v>2.4</v>
      </c>
      <c r="S20" s="8">
        <v>2.4</v>
      </c>
      <c r="T20" s="8">
        <v>2.4</v>
      </c>
      <c r="U20" s="8">
        <v>2.2000000000000002</v>
      </c>
      <c r="V20" s="8">
        <v>2.2000000000000002</v>
      </c>
      <c r="W20" s="8">
        <v>2.2000000000000002</v>
      </c>
      <c r="X20" s="8">
        <v>2.2000000000000002</v>
      </c>
      <c r="Y20" s="8">
        <v>2.2000000000000002</v>
      </c>
      <c r="Z20" s="8">
        <v>2.2999999999999998</v>
      </c>
      <c r="AA20" s="8">
        <v>2.2000000000000002</v>
      </c>
      <c r="AB20" s="8">
        <v>2.2000000000000002</v>
      </c>
      <c r="AC20" s="8">
        <v>2.2000000000000002</v>
      </c>
      <c r="AD20" s="8">
        <v>2.2000000000000002</v>
      </c>
      <c r="AE20" s="8">
        <v>2.2999999999999998</v>
      </c>
      <c r="AF20" s="8">
        <v>2.2999999999999998</v>
      </c>
      <c r="AG20" s="8">
        <v>2.2999999999999998</v>
      </c>
      <c r="AH20" s="8">
        <v>2.2999999999999998</v>
      </c>
      <c r="AI20" s="8">
        <v>2.4</v>
      </c>
    </row>
    <row r="21" spans="1:35" x14ac:dyDescent="0.3">
      <c r="A21" s="12" t="s">
        <v>142</v>
      </c>
      <c r="B21" s="20">
        <v>53.1</v>
      </c>
      <c r="C21" s="20">
        <v>51.6</v>
      </c>
      <c r="D21" s="20">
        <v>51</v>
      </c>
      <c r="E21" s="20">
        <v>50.5</v>
      </c>
      <c r="F21" s="20">
        <v>49.4</v>
      </c>
      <c r="G21" s="20">
        <v>49.4</v>
      </c>
      <c r="H21" s="20">
        <v>49.9</v>
      </c>
      <c r="I21" s="20">
        <v>51</v>
      </c>
      <c r="J21" s="20">
        <v>49.3</v>
      </c>
      <c r="K21" s="20">
        <v>51.9</v>
      </c>
      <c r="L21" s="20">
        <v>48.8</v>
      </c>
      <c r="M21" s="20">
        <v>48.6</v>
      </c>
      <c r="N21" s="20">
        <v>50.8</v>
      </c>
      <c r="O21" s="20">
        <v>54.7</v>
      </c>
      <c r="P21" s="20">
        <v>53.9</v>
      </c>
      <c r="Q21" s="20">
        <v>55.3</v>
      </c>
      <c r="R21" s="20">
        <v>56.5</v>
      </c>
      <c r="S21" s="20">
        <v>56.1</v>
      </c>
      <c r="T21" s="20">
        <v>55.6</v>
      </c>
      <c r="U21" s="20">
        <v>53.7</v>
      </c>
      <c r="V21" s="20">
        <v>53.1</v>
      </c>
      <c r="W21" s="20">
        <v>52</v>
      </c>
      <c r="X21" s="20">
        <v>52.3</v>
      </c>
      <c r="Y21" s="20">
        <v>51.9</v>
      </c>
      <c r="Z21" s="20">
        <v>58.8</v>
      </c>
      <c r="AA21" s="20">
        <v>54.8</v>
      </c>
      <c r="AB21" s="20">
        <v>53.2</v>
      </c>
      <c r="AC21" s="20">
        <v>54.6</v>
      </c>
      <c r="AD21" s="20">
        <v>55.3</v>
      </c>
      <c r="AE21" s="20">
        <v>55.5</v>
      </c>
      <c r="AF21" s="20">
        <v>55.8</v>
      </c>
      <c r="AG21" s="20">
        <v>55.8</v>
      </c>
      <c r="AH21" s="20">
        <v>55.9</v>
      </c>
      <c r="AI21" s="20">
        <v>56.1</v>
      </c>
    </row>
    <row r="22" spans="1:35" x14ac:dyDescent="0.3">
      <c r="A22" s="15" t="s">
        <v>143</v>
      </c>
      <c r="B22" s="8">
        <v>44.5</v>
      </c>
      <c r="C22" s="8">
        <v>43.8</v>
      </c>
      <c r="D22" s="8">
        <v>43.5</v>
      </c>
      <c r="E22" s="8">
        <v>43.6</v>
      </c>
      <c r="F22" s="8">
        <v>42.7</v>
      </c>
      <c r="G22" s="8">
        <v>42.8</v>
      </c>
      <c r="H22" s="8">
        <v>44.1</v>
      </c>
      <c r="I22" s="8">
        <v>45.6</v>
      </c>
      <c r="J22" s="8">
        <v>44.5</v>
      </c>
      <c r="K22" s="8">
        <v>47.5</v>
      </c>
      <c r="L22" s="8">
        <v>44.6</v>
      </c>
      <c r="M22" s="8">
        <v>44.5</v>
      </c>
      <c r="N22" s="8">
        <v>46.7</v>
      </c>
      <c r="O22" s="8">
        <v>50.8</v>
      </c>
      <c r="P22" s="8">
        <v>50.3</v>
      </c>
      <c r="Q22" s="8">
        <v>51.8</v>
      </c>
      <c r="R22" s="8">
        <v>53</v>
      </c>
      <c r="S22" s="8">
        <v>52.8</v>
      </c>
      <c r="T22" s="8">
        <v>52.4</v>
      </c>
      <c r="U22" s="8">
        <v>50.8</v>
      </c>
      <c r="V22" s="8">
        <v>50.4</v>
      </c>
      <c r="W22" s="8">
        <v>49.7</v>
      </c>
      <c r="X22" s="8">
        <v>50.1</v>
      </c>
      <c r="Y22" s="8">
        <v>49.9</v>
      </c>
      <c r="Z22" s="8">
        <v>56.8</v>
      </c>
      <c r="AA22" s="8">
        <v>53.2</v>
      </c>
      <c r="AB22" s="8">
        <v>51.6</v>
      </c>
      <c r="AC22" s="8">
        <v>52.6</v>
      </c>
      <c r="AD22" s="8">
        <v>53.1</v>
      </c>
      <c r="AE22" s="8">
        <v>53.2</v>
      </c>
      <c r="AF22" s="8">
        <v>53.3</v>
      </c>
      <c r="AG22" s="8">
        <v>53.1</v>
      </c>
      <c r="AH22" s="8">
        <v>53.2</v>
      </c>
      <c r="AI22" s="8">
        <v>53.2</v>
      </c>
    </row>
    <row r="23" spans="1:35" x14ac:dyDescent="0.3">
      <c r="A23" s="15" t="s">
        <v>201</v>
      </c>
      <c r="B23" s="8">
        <v>41.2</v>
      </c>
      <c r="C23" s="8">
        <v>40.200000000000003</v>
      </c>
      <c r="D23" s="8">
        <v>40</v>
      </c>
      <c r="E23" s="8">
        <v>39.9</v>
      </c>
      <c r="F23" s="8">
        <v>39</v>
      </c>
      <c r="G23" s="8">
        <v>39.6</v>
      </c>
      <c r="H23" s="8">
        <v>41.1</v>
      </c>
      <c r="I23" s="8">
        <v>42</v>
      </c>
      <c r="J23" s="8">
        <v>41.5</v>
      </c>
      <c r="K23" s="8">
        <v>41.8</v>
      </c>
      <c r="L23" s="8">
        <v>41.6</v>
      </c>
      <c r="M23" s="8">
        <v>41.3</v>
      </c>
      <c r="N23" s="8">
        <v>43.3</v>
      </c>
      <c r="O23" s="8">
        <v>46.9</v>
      </c>
      <c r="P23" s="8">
        <v>46.5</v>
      </c>
      <c r="Q23" s="8">
        <v>47.1</v>
      </c>
      <c r="R23" s="8">
        <v>47.9</v>
      </c>
      <c r="S23" s="8">
        <v>48.4</v>
      </c>
      <c r="T23" s="8">
        <v>48.3</v>
      </c>
      <c r="U23" s="8">
        <v>47.3</v>
      </c>
      <c r="V23" s="8">
        <v>47.1</v>
      </c>
      <c r="W23" s="8">
        <v>46.5</v>
      </c>
      <c r="X23" s="8">
        <v>46.7</v>
      </c>
      <c r="Y23" s="8">
        <v>46.6</v>
      </c>
      <c r="Z23" s="8">
        <v>53.2</v>
      </c>
      <c r="AA23" s="8">
        <v>49.4</v>
      </c>
      <c r="AB23" s="8">
        <v>48</v>
      </c>
      <c r="AC23" s="8">
        <v>48.7</v>
      </c>
      <c r="AD23" s="8">
        <v>48.8</v>
      </c>
      <c r="AE23" s="8">
        <v>49.2</v>
      </c>
      <c r="AF23" s="8">
        <v>49.4</v>
      </c>
      <c r="AG23" s="8">
        <v>49.6</v>
      </c>
      <c r="AH23" s="8">
        <v>49.7</v>
      </c>
      <c r="AI23" s="8">
        <v>49.7</v>
      </c>
    </row>
    <row r="24" spans="1:35" x14ac:dyDescent="0.3">
      <c r="A24" s="7" t="s">
        <v>145</v>
      </c>
      <c r="B24" s="8">
        <v>11.6</v>
      </c>
      <c r="C24" s="8">
        <v>11.5</v>
      </c>
      <c r="D24" s="8">
        <v>11.4</v>
      </c>
      <c r="E24" s="8">
        <v>11.5</v>
      </c>
      <c r="F24" s="8">
        <v>11.2</v>
      </c>
      <c r="G24" s="8">
        <v>11.4</v>
      </c>
      <c r="H24" s="8">
        <v>11.8</v>
      </c>
      <c r="I24" s="8">
        <v>12</v>
      </c>
      <c r="J24" s="8">
        <v>11.7</v>
      </c>
      <c r="K24" s="8">
        <v>11.8</v>
      </c>
      <c r="L24" s="8">
        <v>11.7</v>
      </c>
      <c r="M24" s="8">
        <v>11.5</v>
      </c>
      <c r="N24" s="8">
        <v>11.9</v>
      </c>
      <c r="O24" s="8">
        <v>12.7</v>
      </c>
      <c r="P24" s="8">
        <v>12.5</v>
      </c>
      <c r="Q24" s="8">
        <v>12.5</v>
      </c>
      <c r="R24" s="8">
        <v>12.7</v>
      </c>
      <c r="S24" s="8">
        <v>12.9</v>
      </c>
      <c r="T24" s="8">
        <v>12.9</v>
      </c>
      <c r="U24" s="8">
        <v>12.6</v>
      </c>
      <c r="V24" s="8">
        <v>12.5</v>
      </c>
      <c r="W24" s="8">
        <v>12.4</v>
      </c>
      <c r="X24" s="8">
        <v>12.4</v>
      </c>
      <c r="Y24" s="8">
        <v>12.3</v>
      </c>
      <c r="Z24" s="8">
        <v>13.1</v>
      </c>
      <c r="AA24" s="8">
        <v>12.3</v>
      </c>
      <c r="AB24" s="8">
        <v>12.3</v>
      </c>
      <c r="AC24" s="8">
        <v>12.6</v>
      </c>
      <c r="AD24" s="8">
        <v>12.7</v>
      </c>
      <c r="AE24" s="8">
        <v>12.6</v>
      </c>
      <c r="AF24" s="8">
        <v>12.6</v>
      </c>
      <c r="AG24" s="8">
        <v>12.5</v>
      </c>
      <c r="AH24" s="8">
        <v>12.4</v>
      </c>
      <c r="AI24" s="8">
        <v>12.3</v>
      </c>
    </row>
    <row r="25" spans="1:35" x14ac:dyDescent="0.3">
      <c r="A25" s="7" t="s">
        <v>146</v>
      </c>
      <c r="B25" s="8">
        <v>3.7</v>
      </c>
      <c r="C25" s="8">
        <v>3.7</v>
      </c>
      <c r="D25" s="8">
        <v>3.7</v>
      </c>
      <c r="E25" s="8">
        <v>3.7</v>
      </c>
      <c r="F25" s="8">
        <v>3.7</v>
      </c>
      <c r="G25" s="8">
        <v>3.8</v>
      </c>
      <c r="H25" s="8">
        <v>4.2</v>
      </c>
      <c r="I25" s="8">
        <v>4.2</v>
      </c>
      <c r="J25" s="8">
        <v>4.0999999999999996</v>
      </c>
      <c r="K25" s="8">
        <v>4</v>
      </c>
      <c r="L25" s="8">
        <v>4</v>
      </c>
      <c r="M25" s="8">
        <v>3.8</v>
      </c>
      <c r="N25" s="8">
        <v>3.9</v>
      </c>
      <c r="O25" s="8">
        <v>4.3</v>
      </c>
      <c r="P25" s="8">
        <v>4.2</v>
      </c>
      <c r="Q25" s="8">
        <v>4.2</v>
      </c>
      <c r="R25" s="8">
        <v>4.3</v>
      </c>
      <c r="S25" s="8">
        <v>4.2</v>
      </c>
      <c r="T25" s="8">
        <v>4.3</v>
      </c>
      <c r="U25" s="8">
        <v>4.0999999999999996</v>
      </c>
      <c r="V25" s="8">
        <v>4.0999999999999996</v>
      </c>
      <c r="W25" s="8">
        <v>4</v>
      </c>
      <c r="X25" s="8">
        <v>4.0999999999999996</v>
      </c>
      <c r="Y25" s="8">
        <v>4.0999999999999996</v>
      </c>
      <c r="Z25" s="8">
        <v>4.3</v>
      </c>
      <c r="AA25" s="8">
        <v>4.2</v>
      </c>
      <c r="AB25" s="8">
        <v>4.3</v>
      </c>
      <c r="AC25" s="8">
        <v>4.2</v>
      </c>
      <c r="AD25" s="8">
        <v>4.2</v>
      </c>
      <c r="AE25" s="8">
        <v>4.2</v>
      </c>
      <c r="AF25" s="8">
        <v>4.0999999999999996</v>
      </c>
      <c r="AG25" s="8">
        <v>4.0999999999999996</v>
      </c>
      <c r="AH25" s="8">
        <v>4.0999999999999996</v>
      </c>
      <c r="AI25" s="8">
        <v>4</v>
      </c>
    </row>
    <row r="26" spans="1:35" x14ac:dyDescent="0.3">
      <c r="A26" s="7" t="s">
        <v>147</v>
      </c>
      <c r="B26" s="8">
        <v>1.9</v>
      </c>
      <c r="C26" s="8">
        <v>1.6</v>
      </c>
      <c r="D26" s="8">
        <v>1.7</v>
      </c>
      <c r="E26" s="8">
        <v>1.7</v>
      </c>
      <c r="F26" s="8">
        <v>1.6</v>
      </c>
      <c r="G26" s="8">
        <v>1.7</v>
      </c>
      <c r="H26" s="8">
        <v>1.6</v>
      </c>
      <c r="I26" s="8">
        <v>1.8</v>
      </c>
      <c r="J26" s="8">
        <v>1.7</v>
      </c>
      <c r="K26" s="8">
        <v>2.2000000000000002</v>
      </c>
      <c r="L26" s="8">
        <v>2.6</v>
      </c>
      <c r="M26" s="8">
        <v>2.8</v>
      </c>
      <c r="N26" s="8">
        <v>3.1</v>
      </c>
      <c r="O26" s="8">
        <v>3.2</v>
      </c>
      <c r="P26" s="8">
        <v>3.6</v>
      </c>
      <c r="Q26" s="8">
        <v>3.9</v>
      </c>
      <c r="R26" s="8">
        <v>3.9</v>
      </c>
      <c r="S26" s="8">
        <v>3.9</v>
      </c>
      <c r="T26" s="8">
        <v>3.9</v>
      </c>
      <c r="U26" s="8">
        <v>3.8</v>
      </c>
      <c r="V26" s="8">
        <v>3.7</v>
      </c>
      <c r="W26" s="8">
        <v>3.7</v>
      </c>
      <c r="X26" s="8">
        <v>3.7</v>
      </c>
      <c r="Y26" s="8">
        <v>3.7</v>
      </c>
      <c r="Z26" s="8">
        <v>4.9000000000000004</v>
      </c>
      <c r="AA26" s="8">
        <v>4.4000000000000004</v>
      </c>
      <c r="AB26" s="8">
        <v>3.8</v>
      </c>
      <c r="AC26" s="8">
        <v>3.8</v>
      </c>
      <c r="AD26" s="8">
        <v>3.7</v>
      </c>
      <c r="AE26" s="8">
        <v>3.7</v>
      </c>
      <c r="AF26" s="8">
        <v>3.7</v>
      </c>
      <c r="AG26" s="8">
        <v>3.6</v>
      </c>
      <c r="AH26" s="8">
        <v>3.6</v>
      </c>
      <c r="AI26" s="8">
        <v>3.6</v>
      </c>
    </row>
    <row r="27" spans="1:35" x14ac:dyDescent="0.3">
      <c r="A27" s="7" t="s">
        <v>148</v>
      </c>
      <c r="B27" s="8">
        <v>21.9</v>
      </c>
      <c r="C27" s="8">
        <v>21.4</v>
      </c>
      <c r="D27" s="8">
        <v>21.2</v>
      </c>
      <c r="E27" s="8">
        <v>21</v>
      </c>
      <c r="F27" s="8">
        <v>20.6</v>
      </c>
      <c r="G27" s="8">
        <v>20.9</v>
      </c>
      <c r="H27" s="8">
        <v>21.5</v>
      </c>
      <c r="I27" s="8">
        <v>22</v>
      </c>
      <c r="J27" s="8">
        <v>21.9</v>
      </c>
      <c r="K27" s="8">
        <v>21.7</v>
      </c>
      <c r="L27" s="8">
        <v>21.4</v>
      </c>
      <c r="M27" s="8">
        <v>21.4</v>
      </c>
      <c r="N27" s="8">
        <v>22.5</v>
      </c>
      <c r="O27" s="8">
        <v>24.5</v>
      </c>
      <c r="P27" s="8">
        <v>24</v>
      </c>
      <c r="Q27" s="8">
        <v>24.3</v>
      </c>
      <c r="R27" s="8">
        <v>24.8</v>
      </c>
      <c r="S27" s="8">
        <v>25.2</v>
      </c>
      <c r="T27" s="8">
        <v>25</v>
      </c>
      <c r="U27" s="8">
        <v>24.7</v>
      </c>
      <c r="V27" s="8">
        <v>24.7</v>
      </c>
      <c r="W27" s="8">
        <v>24.6</v>
      </c>
      <c r="X27" s="8">
        <v>24.6</v>
      </c>
      <c r="Y27" s="8">
        <v>24.5</v>
      </c>
      <c r="Z27" s="8">
        <v>27.8</v>
      </c>
      <c r="AA27" s="8">
        <v>25.9</v>
      </c>
      <c r="AB27" s="8">
        <v>25.3</v>
      </c>
      <c r="AC27" s="8">
        <v>25.8</v>
      </c>
      <c r="AD27" s="8">
        <v>26.4</v>
      </c>
      <c r="AE27" s="8">
        <v>26.7</v>
      </c>
      <c r="AF27" s="8">
        <v>27</v>
      </c>
      <c r="AG27" s="8">
        <v>27.3</v>
      </c>
      <c r="AH27" s="8">
        <v>27.5</v>
      </c>
      <c r="AI27" s="8">
        <v>27.8</v>
      </c>
    </row>
    <row r="28" spans="1:35" x14ac:dyDescent="0.3">
      <c r="A28" s="9" t="s">
        <v>82</v>
      </c>
      <c r="B28" s="8">
        <v>15.8</v>
      </c>
      <c r="C28" s="8">
        <v>15.6</v>
      </c>
      <c r="D28" s="8">
        <v>15.3</v>
      </c>
      <c r="E28" s="8">
        <v>15</v>
      </c>
      <c r="F28" s="8">
        <v>14.5</v>
      </c>
      <c r="G28" s="8">
        <v>14.7</v>
      </c>
      <c r="H28" s="8">
        <v>15.2</v>
      </c>
      <c r="I28" s="8">
        <v>15.4</v>
      </c>
      <c r="J28" s="8">
        <v>15.2</v>
      </c>
      <c r="K28" s="8">
        <v>15.1</v>
      </c>
      <c r="L28" s="8">
        <v>14.8</v>
      </c>
      <c r="M28" s="8">
        <v>14.8</v>
      </c>
      <c r="N28" s="8">
        <v>15.4</v>
      </c>
      <c r="O28" s="8">
        <v>16.8</v>
      </c>
      <c r="P28" s="8">
        <v>16.399999999999999</v>
      </c>
      <c r="Q28" s="8">
        <v>16.5</v>
      </c>
      <c r="R28" s="8">
        <v>16.899999999999999</v>
      </c>
      <c r="S28" s="8">
        <v>17.399999999999999</v>
      </c>
      <c r="T28" s="8">
        <v>17.2</v>
      </c>
      <c r="U28" s="8">
        <v>17</v>
      </c>
      <c r="V28" s="8">
        <v>16.899999999999999</v>
      </c>
      <c r="W28" s="8">
        <v>16.899999999999999</v>
      </c>
      <c r="X28" s="8">
        <v>16.8</v>
      </c>
      <c r="Y28" s="8">
        <v>16.7</v>
      </c>
      <c r="Z28" s="8">
        <v>19.899999999999999</v>
      </c>
      <c r="AA28" s="8">
        <v>17.8</v>
      </c>
      <c r="AB28" s="8">
        <v>17.2</v>
      </c>
      <c r="AC28" s="8">
        <v>17.600000000000001</v>
      </c>
      <c r="AD28" s="8">
        <v>18</v>
      </c>
      <c r="AE28" s="8">
        <v>18.2</v>
      </c>
      <c r="AF28" s="8">
        <v>18.399999999999999</v>
      </c>
      <c r="AG28" s="8">
        <v>18.600000000000001</v>
      </c>
      <c r="AH28" s="8">
        <v>18.7</v>
      </c>
      <c r="AI28" s="8">
        <v>18.8</v>
      </c>
    </row>
    <row r="29" spans="1:35" x14ac:dyDescent="0.3">
      <c r="A29" s="9" t="s">
        <v>149</v>
      </c>
      <c r="B29" s="8">
        <v>6.1</v>
      </c>
      <c r="C29" s="8">
        <v>5.8</v>
      </c>
      <c r="D29" s="8">
        <v>5.9</v>
      </c>
      <c r="E29" s="8">
        <v>6</v>
      </c>
      <c r="F29" s="8">
        <v>6</v>
      </c>
      <c r="G29" s="8">
        <v>6.2</v>
      </c>
      <c r="H29" s="8">
        <v>6.3</v>
      </c>
      <c r="I29" s="8">
        <v>6.6</v>
      </c>
      <c r="J29" s="8">
        <v>6.8</v>
      </c>
      <c r="K29" s="8">
        <v>6.7</v>
      </c>
      <c r="L29" s="8">
        <v>6.6</v>
      </c>
      <c r="M29" s="8">
        <v>6.6</v>
      </c>
      <c r="N29" s="8">
        <v>7.1</v>
      </c>
      <c r="O29" s="8">
        <v>7.7</v>
      </c>
      <c r="P29" s="8">
        <v>7.6</v>
      </c>
      <c r="Q29" s="8">
        <v>7.8</v>
      </c>
      <c r="R29" s="8">
        <v>7.8</v>
      </c>
      <c r="S29" s="8">
        <v>7.8</v>
      </c>
      <c r="T29" s="8">
        <v>7.8</v>
      </c>
      <c r="U29" s="8">
        <v>7.7</v>
      </c>
      <c r="V29" s="8">
        <v>7.7</v>
      </c>
      <c r="W29" s="8">
        <v>7.7</v>
      </c>
      <c r="X29" s="8">
        <v>7.7</v>
      </c>
      <c r="Y29" s="8">
        <v>7.7</v>
      </c>
      <c r="Z29" s="8">
        <v>7.9</v>
      </c>
      <c r="AA29" s="8">
        <v>8.1</v>
      </c>
      <c r="AB29" s="8">
        <v>8.1</v>
      </c>
      <c r="AC29" s="8">
        <v>8.1999999999999993</v>
      </c>
      <c r="AD29" s="8">
        <v>8.4</v>
      </c>
      <c r="AE29" s="8">
        <v>8.4</v>
      </c>
      <c r="AF29" s="8">
        <v>8.6</v>
      </c>
      <c r="AG29" s="8">
        <v>8.6999999999999993</v>
      </c>
      <c r="AH29" s="8">
        <v>8.9</v>
      </c>
      <c r="AI29" s="8">
        <v>9</v>
      </c>
    </row>
    <row r="30" spans="1:35" x14ac:dyDescent="0.3">
      <c r="A30" s="7" t="s">
        <v>150</v>
      </c>
      <c r="B30" s="8">
        <v>0.5</v>
      </c>
      <c r="C30" s="8">
        <v>0.6</v>
      </c>
      <c r="D30" s="8">
        <v>0.6</v>
      </c>
      <c r="E30" s="8">
        <v>0.6</v>
      </c>
      <c r="F30" s="8">
        <v>0.5</v>
      </c>
      <c r="G30" s="8">
        <v>0.6</v>
      </c>
      <c r="H30" s="8">
        <v>0.6</v>
      </c>
      <c r="I30" s="8">
        <v>0.6</v>
      </c>
      <c r="J30" s="8">
        <v>0.7</v>
      </c>
      <c r="K30" s="8">
        <v>0.7</v>
      </c>
      <c r="L30" s="8">
        <v>0.7</v>
      </c>
      <c r="M30" s="8">
        <v>0.7</v>
      </c>
      <c r="N30" s="8">
        <v>0.8</v>
      </c>
      <c r="O30" s="8">
        <v>1</v>
      </c>
      <c r="P30" s="8">
        <v>0.9</v>
      </c>
      <c r="Q30" s="8">
        <v>0.9</v>
      </c>
      <c r="R30" s="8">
        <v>0.9</v>
      </c>
      <c r="S30" s="8">
        <v>0.8</v>
      </c>
      <c r="T30" s="8">
        <v>0.9</v>
      </c>
      <c r="U30" s="8">
        <v>0.8</v>
      </c>
      <c r="V30" s="8">
        <v>0.8</v>
      </c>
      <c r="W30" s="8">
        <v>0.8</v>
      </c>
      <c r="X30" s="8">
        <v>0.8</v>
      </c>
      <c r="Y30" s="8">
        <v>0.9</v>
      </c>
      <c r="Z30" s="8">
        <v>1.2</v>
      </c>
      <c r="AA30" s="8">
        <v>1</v>
      </c>
      <c r="AB30" s="8">
        <v>1.1000000000000001</v>
      </c>
      <c r="AC30" s="8">
        <v>1.1000000000000001</v>
      </c>
      <c r="AD30" s="8">
        <v>0.8</v>
      </c>
      <c r="AE30" s="8">
        <v>0.8</v>
      </c>
      <c r="AF30" s="8">
        <v>0.8</v>
      </c>
      <c r="AG30" s="8">
        <v>0.8</v>
      </c>
      <c r="AH30" s="8">
        <v>0.8</v>
      </c>
      <c r="AI30" s="8">
        <v>0.8</v>
      </c>
    </row>
    <row r="31" spans="1:35" x14ac:dyDescent="0.3">
      <c r="A31" s="7" t="s">
        <v>151</v>
      </c>
      <c r="B31" s="8">
        <v>0.4</v>
      </c>
      <c r="C31" s="8">
        <v>0.3</v>
      </c>
      <c r="D31" s="8">
        <v>0.3</v>
      </c>
      <c r="E31" s="8">
        <v>0.3</v>
      </c>
      <c r="F31" s="8">
        <v>0.2</v>
      </c>
      <c r="G31" s="8">
        <v>0.2</v>
      </c>
      <c r="H31" s="8">
        <v>0.2</v>
      </c>
      <c r="I31" s="8">
        <v>0.2</v>
      </c>
      <c r="J31" s="8">
        <v>0.2</v>
      </c>
      <c r="K31" s="8">
        <v>0.2</v>
      </c>
      <c r="L31" s="8">
        <v>0.2</v>
      </c>
      <c r="M31" s="8">
        <v>0</v>
      </c>
      <c r="N31" s="8">
        <v>0</v>
      </c>
      <c r="O31" s="8">
        <v>0.1</v>
      </c>
      <c r="P31" s="8">
        <v>0</v>
      </c>
      <c r="Q31" s="8">
        <v>0</v>
      </c>
      <c r="R31" s="8">
        <v>0</v>
      </c>
      <c r="S31" s="8">
        <v>0</v>
      </c>
      <c r="T31" s="8">
        <v>0</v>
      </c>
      <c r="U31" s="8">
        <v>0</v>
      </c>
      <c r="V31" s="8">
        <v>0</v>
      </c>
      <c r="W31" s="8">
        <v>0</v>
      </c>
      <c r="X31" s="8">
        <v>0</v>
      </c>
      <c r="Y31" s="8">
        <v>0</v>
      </c>
      <c r="Z31" s="8">
        <v>0.4</v>
      </c>
      <c r="AA31" s="8">
        <v>0.2</v>
      </c>
      <c r="AB31" s="8">
        <v>0.1</v>
      </c>
      <c r="AC31" s="8">
        <v>0</v>
      </c>
      <c r="AD31" s="8">
        <v>0</v>
      </c>
      <c r="AE31" s="8">
        <v>0</v>
      </c>
      <c r="AF31" s="8">
        <v>0</v>
      </c>
      <c r="AG31" s="8">
        <v>0</v>
      </c>
      <c r="AH31" s="8">
        <v>0</v>
      </c>
      <c r="AI31" s="8">
        <v>0</v>
      </c>
    </row>
    <row r="32" spans="1:35" x14ac:dyDescent="0.3">
      <c r="A32" s="7" t="s">
        <v>194</v>
      </c>
      <c r="B32" s="8">
        <v>0.8</v>
      </c>
      <c r="C32" s="8">
        <v>0.8</v>
      </c>
      <c r="D32" s="8">
        <v>0.9</v>
      </c>
      <c r="E32" s="8">
        <v>0.9</v>
      </c>
      <c r="F32" s="8">
        <v>0.8</v>
      </c>
      <c r="G32" s="8">
        <v>0.8</v>
      </c>
      <c r="H32" s="8">
        <v>0.8</v>
      </c>
      <c r="I32" s="8">
        <v>0.8</v>
      </c>
      <c r="J32" s="8">
        <v>0.9</v>
      </c>
      <c r="K32" s="8">
        <v>0.9</v>
      </c>
      <c r="L32" s="8">
        <v>0.8</v>
      </c>
      <c r="M32" s="8">
        <v>0.8</v>
      </c>
      <c r="N32" s="8">
        <v>0.8</v>
      </c>
      <c r="O32" s="8">
        <v>1</v>
      </c>
      <c r="P32" s="8">
        <v>0.9</v>
      </c>
      <c r="Q32" s="8">
        <v>0.9</v>
      </c>
      <c r="R32" s="8">
        <v>1</v>
      </c>
      <c r="S32" s="8">
        <v>1</v>
      </c>
      <c r="T32" s="8">
        <v>0.9</v>
      </c>
      <c r="U32" s="8">
        <v>0.9</v>
      </c>
      <c r="V32" s="8">
        <v>1</v>
      </c>
      <c r="W32" s="8">
        <v>0.7</v>
      </c>
      <c r="X32" s="8">
        <v>0.8</v>
      </c>
      <c r="Y32" s="8">
        <v>0.8</v>
      </c>
      <c r="Z32" s="8">
        <v>1</v>
      </c>
      <c r="AA32" s="8">
        <v>1</v>
      </c>
      <c r="AB32" s="8">
        <v>0.9</v>
      </c>
      <c r="AC32" s="8">
        <v>0.8</v>
      </c>
      <c r="AD32" s="8">
        <v>0.7</v>
      </c>
      <c r="AE32" s="8">
        <v>0.9</v>
      </c>
      <c r="AF32" s="8">
        <v>1</v>
      </c>
      <c r="AG32" s="8">
        <v>0.9</v>
      </c>
      <c r="AH32" s="8">
        <v>0.9</v>
      </c>
      <c r="AI32" s="8">
        <v>0.9</v>
      </c>
    </row>
    <row r="33" spans="1:35" x14ac:dyDescent="0.3">
      <c r="A33" s="7" t="s">
        <v>195</v>
      </c>
      <c r="B33" s="8">
        <v>0.3</v>
      </c>
      <c r="C33" s="8">
        <v>0.3</v>
      </c>
      <c r="D33" s="8">
        <v>0.3</v>
      </c>
      <c r="E33" s="8">
        <v>0.3</v>
      </c>
      <c r="F33" s="8">
        <v>0.3</v>
      </c>
      <c r="G33" s="8">
        <v>0.3</v>
      </c>
      <c r="H33" s="8">
        <v>0.3</v>
      </c>
      <c r="I33" s="8">
        <v>0.3</v>
      </c>
      <c r="J33" s="8">
        <v>0.3</v>
      </c>
      <c r="K33" s="8">
        <v>0.3</v>
      </c>
      <c r="L33" s="8">
        <v>0.3</v>
      </c>
      <c r="M33" s="8">
        <v>0.3</v>
      </c>
      <c r="N33" s="8">
        <v>0.3</v>
      </c>
      <c r="O33" s="8">
        <v>0.3</v>
      </c>
      <c r="P33" s="8">
        <v>0.3</v>
      </c>
      <c r="Q33" s="8">
        <v>0.3</v>
      </c>
      <c r="R33" s="8">
        <v>0.3</v>
      </c>
      <c r="S33" s="8">
        <v>0.3</v>
      </c>
      <c r="T33" s="8">
        <v>0.3</v>
      </c>
      <c r="U33" s="8">
        <v>0.3</v>
      </c>
      <c r="V33" s="8">
        <v>0.3</v>
      </c>
      <c r="W33" s="8">
        <v>0.3</v>
      </c>
      <c r="X33" s="8">
        <v>0.3</v>
      </c>
      <c r="Y33" s="8">
        <v>0.3</v>
      </c>
      <c r="Z33" s="8">
        <v>0.3</v>
      </c>
      <c r="AA33" s="8">
        <v>0.3</v>
      </c>
      <c r="AB33" s="8">
        <v>0.3</v>
      </c>
      <c r="AC33" s="8">
        <v>0.3</v>
      </c>
      <c r="AD33" s="8">
        <v>0.3</v>
      </c>
      <c r="AE33" s="8">
        <v>0.2</v>
      </c>
      <c r="AF33" s="8">
        <v>0.2</v>
      </c>
      <c r="AG33" s="8">
        <v>0.2</v>
      </c>
      <c r="AH33" s="8">
        <v>0.2</v>
      </c>
      <c r="AI33" s="8">
        <v>0.2</v>
      </c>
    </row>
    <row r="34" spans="1:35" x14ac:dyDescent="0.3">
      <c r="A34" s="15" t="s">
        <v>202</v>
      </c>
      <c r="B34" s="8">
        <v>3.3</v>
      </c>
      <c r="C34" s="8">
        <v>3.6</v>
      </c>
      <c r="D34" s="8">
        <v>3.5</v>
      </c>
      <c r="E34" s="8">
        <v>3.7</v>
      </c>
      <c r="F34" s="8">
        <v>3.7</v>
      </c>
      <c r="G34" s="8">
        <v>3.2</v>
      </c>
      <c r="H34" s="8">
        <v>3</v>
      </c>
      <c r="I34" s="8">
        <v>3.6</v>
      </c>
      <c r="J34" s="8">
        <v>3</v>
      </c>
      <c r="K34" s="8">
        <v>5.6</v>
      </c>
      <c r="L34" s="8">
        <v>3</v>
      </c>
      <c r="M34" s="8">
        <v>3.3</v>
      </c>
      <c r="N34" s="8">
        <v>3.4</v>
      </c>
      <c r="O34" s="8">
        <v>3.9</v>
      </c>
      <c r="P34" s="8">
        <v>3.9</v>
      </c>
      <c r="Q34" s="8">
        <v>4.7</v>
      </c>
      <c r="R34" s="8">
        <v>5.0999999999999996</v>
      </c>
      <c r="S34" s="8">
        <v>4.4000000000000004</v>
      </c>
      <c r="T34" s="8">
        <v>4.0999999999999996</v>
      </c>
      <c r="U34" s="8">
        <v>3.6</v>
      </c>
      <c r="V34" s="8">
        <v>3.3</v>
      </c>
      <c r="W34" s="8">
        <v>3.2</v>
      </c>
      <c r="X34" s="8">
        <v>3.4</v>
      </c>
      <c r="Y34" s="8">
        <v>3.4</v>
      </c>
      <c r="Z34" s="8">
        <v>3.6</v>
      </c>
      <c r="AA34" s="8">
        <v>3.8</v>
      </c>
      <c r="AB34" s="8">
        <v>3.6</v>
      </c>
      <c r="AC34" s="8">
        <v>3.9</v>
      </c>
      <c r="AD34" s="8">
        <v>4.3</v>
      </c>
      <c r="AE34" s="8">
        <v>4</v>
      </c>
      <c r="AF34" s="8">
        <v>3.9</v>
      </c>
      <c r="AG34" s="8">
        <v>3.6</v>
      </c>
      <c r="AH34" s="8">
        <v>3.5</v>
      </c>
      <c r="AI34" s="8">
        <v>3.5</v>
      </c>
    </row>
    <row r="35" spans="1:35" x14ac:dyDescent="0.3">
      <c r="A35" s="7" t="s">
        <v>154</v>
      </c>
      <c r="B35" s="8">
        <v>2.1</v>
      </c>
      <c r="C35" s="8">
        <v>2.1</v>
      </c>
      <c r="D35" s="8">
        <v>2.1</v>
      </c>
      <c r="E35" s="8">
        <v>2.4</v>
      </c>
      <c r="F35" s="8">
        <v>2.4</v>
      </c>
      <c r="G35" s="8">
        <v>2.1</v>
      </c>
      <c r="H35" s="8">
        <v>2.1</v>
      </c>
      <c r="I35" s="8">
        <v>2.1</v>
      </c>
      <c r="J35" s="8">
        <v>2</v>
      </c>
      <c r="K35" s="8">
        <v>2.1</v>
      </c>
      <c r="L35" s="8">
        <v>1.9</v>
      </c>
      <c r="M35" s="8">
        <v>2</v>
      </c>
      <c r="N35" s="8">
        <v>2</v>
      </c>
      <c r="O35" s="8">
        <v>2.2999999999999998</v>
      </c>
      <c r="P35" s="8">
        <v>2.2000000000000002</v>
      </c>
      <c r="Q35" s="8">
        <v>2.4</v>
      </c>
      <c r="R35" s="8">
        <v>2.5</v>
      </c>
      <c r="S35" s="8">
        <v>2.2999999999999998</v>
      </c>
      <c r="T35" s="8">
        <v>2.6</v>
      </c>
      <c r="U35" s="8">
        <v>2.5</v>
      </c>
      <c r="V35" s="8">
        <v>2.4</v>
      </c>
      <c r="W35" s="8">
        <v>2.4</v>
      </c>
      <c r="X35" s="8">
        <v>2.6</v>
      </c>
      <c r="Y35" s="8">
        <v>2.6</v>
      </c>
      <c r="Z35" s="8">
        <v>2.7</v>
      </c>
      <c r="AA35" s="8">
        <v>2.7</v>
      </c>
      <c r="AB35" s="8">
        <v>2.7</v>
      </c>
      <c r="AC35" s="8">
        <v>2.9</v>
      </c>
      <c r="AD35" s="8">
        <v>3.1</v>
      </c>
      <c r="AE35" s="8">
        <v>3</v>
      </c>
      <c r="AF35" s="8">
        <v>3</v>
      </c>
      <c r="AG35" s="8">
        <v>2.8</v>
      </c>
      <c r="AH35" s="8">
        <v>2.8</v>
      </c>
      <c r="AI35" s="8">
        <v>2.8</v>
      </c>
    </row>
    <row r="36" spans="1:35" x14ac:dyDescent="0.3">
      <c r="A36" s="7" t="s">
        <v>172</v>
      </c>
      <c r="B36" s="8">
        <v>0</v>
      </c>
      <c r="C36" s="8">
        <v>0</v>
      </c>
      <c r="D36" s="8">
        <v>0</v>
      </c>
      <c r="E36" s="8">
        <v>0</v>
      </c>
      <c r="F36" s="8">
        <v>0</v>
      </c>
      <c r="G36" s="8">
        <v>0</v>
      </c>
      <c r="H36" s="8">
        <v>0</v>
      </c>
      <c r="I36" s="8">
        <v>0</v>
      </c>
      <c r="J36" s="8">
        <v>0</v>
      </c>
      <c r="K36" s="8">
        <v>0</v>
      </c>
      <c r="L36" s="8">
        <v>-0.1</v>
      </c>
      <c r="M36" s="8">
        <v>0</v>
      </c>
      <c r="N36" s="8">
        <v>0.1</v>
      </c>
      <c r="O36" s="8">
        <v>0.1</v>
      </c>
      <c r="P36" s="8">
        <v>0.1</v>
      </c>
      <c r="Q36" s="8">
        <v>0.2</v>
      </c>
      <c r="R36" s="8">
        <v>0.2</v>
      </c>
      <c r="S36" s="8">
        <v>0.1</v>
      </c>
      <c r="T36" s="8">
        <v>0</v>
      </c>
      <c r="U36" s="8">
        <v>0</v>
      </c>
      <c r="V36" s="8">
        <v>0</v>
      </c>
      <c r="W36" s="8">
        <v>0</v>
      </c>
      <c r="X36" s="8">
        <v>0</v>
      </c>
      <c r="Y36" s="8">
        <v>0</v>
      </c>
      <c r="Z36" s="8">
        <v>0</v>
      </c>
      <c r="AA36" s="8">
        <v>0</v>
      </c>
      <c r="AB36" s="8">
        <v>0.1</v>
      </c>
      <c r="AC36" s="8">
        <v>0.1</v>
      </c>
      <c r="AD36" s="8">
        <v>0.1</v>
      </c>
      <c r="AE36" s="8">
        <v>0.1</v>
      </c>
      <c r="AF36" s="8">
        <v>0.1</v>
      </c>
      <c r="AG36" s="8">
        <v>0.1</v>
      </c>
      <c r="AH36" s="8">
        <v>0.1</v>
      </c>
      <c r="AI36" s="8">
        <v>0.1</v>
      </c>
    </row>
    <row r="37" spans="1:35" x14ac:dyDescent="0.3">
      <c r="A37" s="7" t="s">
        <v>186</v>
      </c>
      <c r="B37" s="8">
        <v>0.1</v>
      </c>
      <c r="C37" s="8">
        <v>0.1</v>
      </c>
      <c r="D37" s="8">
        <v>0.1</v>
      </c>
      <c r="E37" s="8">
        <v>0.2</v>
      </c>
      <c r="F37" s="8">
        <v>0.1</v>
      </c>
      <c r="G37" s="8">
        <v>0.1</v>
      </c>
      <c r="H37" s="8">
        <v>0.1</v>
      </c>
      <c r="I37" s="8">
        <v>0.1</v>
      </c>
      <c r="J37" s="8">
        <v>0.1</v>
      </c>
      <c r="K37" s="8">
        <v>0.1</v>
      </c>
      <c r="L37" s="8">
        <v>0.1</v>
      </c>
      <c r="M37" s="8">
        <v>0.1</v>
      </c>
      <c r="N37" s="8">
        <v>0.1</v>
      </c>
      <c r="O37" s="8">
        <v>0.2</v>
      </c>
      <c r="P37" s="8">
        <v>0.3</v>
      </c>
      <c r="Q37" s="8">
        <v>0.4</v>
      </c>
      <c r="R37" s="8">
        <v>0.5</v>
      </c>
      <c r="S37" s="8">
        <v>0.4</v>
      </c>
      <c r="T37" s="8">
        <v>0.2</v>
      </c>
      <c r="U37" s="8">
        <v>0.2</v>
      </c>
      <c r="V37" s="8">
        <v>0.1</v>
      </c>
      <c r="W37" s="8">
        <v>0.1</v>
      </c>
      <c r="X37" s="8">
        <v>0.1</v>
      </c>
      <c r="Y37" s="8">
        <v>0.2</v>
      </c>
      <c r="Z37" s="8">
        <v>0.2</v>
      </c>
      <c r="AA37" s="8">
        <v>0.3</v>
      </c>
      <c r="AB37" s="8">
        <v>0.2</v>
      </c>
      <c r="AC37" s="8">
        <v>0.2</v>
      </c>
      <c r="AD37" s="8">
        <v>0.2</v>
      </c>
      <c r="AE37" s="8">
        <v>0.2</v>
      </c>
      <c r="AF37" s="8">
        <v>0.2</v>
      </c>
      <c r="AG37" s="8">
        <v>0.2</v>
      </c>
      <c r="AH37" s="8">
        <v>0.2</v>
      </c>
      <c r="AI37" s="8">
        <v>0.2</v>
      </c>
    </row>
    <row r="38" spans="1:35" x14ac:dyDescent="0.3">
      <c r="A38" s="7" t="s">
        <v>174</v>
      </c>
      <c r="B38" s="8">
        <v>1</v>
      </c>
      <c r="C38" s="8">
        <v>1.3</v>
      </c>
      <c r="D38" s="8">
        <v>1.2</v>
      </c>
      <c r="E38" s="8">
        <v>1</v>
      </c>
      <c r="F38" s="8">
        <v>1</v>
      </c>
      <c r="G38" s="8">
        <v>0.8</v>
      </c>
      <c r="H38" s="8">
        <v>0.7</v>
      </c>
      <c r="I38" s="8">
        <v>1.3</v>
      </c>
      <c r="J38" s="8">
        <v>0.7</v>
      </c>
      <c r="K38" s="8">
        <v>3.4</v>
      </c>
      <c r="L38" s="8">
        <v>1</v>
      </c>
      <c r="M38" s="8">
        <v>1.1000000000000001</v>
      </c>
      <c r="N38" s="8">
        <v>1</v>
      </c>
      <c r="O38" s="8">
        <v>1</v>
      </c>
      <c r="P38" s="8">
        <v>1.1000000000000001</v>
      </c>
      <c r="Q38" s="8">
        <v>1.5</v>
      </c>
      <c r="R38" s="8">
        <v>1.9</v>
      </c>
      <c r="S38" s="8">
        <v>1.5</v>
      </c>
      <c r="T38" s="8">
        <v>1.2</v>
      </c>
      <c r="U38" s="8">
        <v>0.8</v>
      </c>
      <c r="V38" s="8">
        <v>0.6</v>
      </c>
      <c r="W38" s="8">
        <v>0.6</v>
      </c>
      <c r="X38" s="8">
        <v>0.5</v>
      </c>
      <c r="Y38" s="8">
        <v>0.5</v>
      </c>
      <c r="Z38" s="8">
        <v>0.5</v>
      </c>
      <c r="AA38" s="8">
        <v>0.6</v>
      </c>
      <c r="AB38" s="8">
        <v>0.5</v>
      </c>
      <c r="AC38" s="8">
        <v>0.6</v>
      </c>
      <c r="AD38" s="8">
        <v>0.7</v>
      </c>
      <c r="AE38" s="8">
        <v>0.7</v>
      </c>
      <c r="AF38" s="8">
        <v>0.6</v>
      </c>
      <c r="AG38" s="8">
        <v>0.5</v>
      </c>
      <c r="AH38" s="8">
        <v>0.5</v>
      </c>
      <c r="AI38" s="8">
        <v>0.4</v>
      </c>
    </row>
    <row r="39" spans="1:35" x14ac:dyDescent="0.3">
      <c r="A39" s="7" t="s">
        <v>187</v>
      </c>
      <c r="B39" s="8">
        <v>0.1</v>
      </c>
      <c r="C39" s="8">
        <v>0.1</v>
      </c>
      <c r="D39" s="8">
        <v>0.1</v>
      </c>
      <c r="E39" s="8">
        <v>0.1</v>
      </c>
      <c r="F39" s="8">
        <v>0.2</v>
      </c>
      <c r="G39" s="8">
        <v>0.1</v>
      </c>
      <c r="H39" s="8">
        <v>0.1</v>
      </c>
      <c r="I39" s="8">
        <v>0.1</v>
      </c>
      <c r="J39" s="8">
        <v>0.1</v>
      </c>
      <c r="K39" s="8">
        <v>0.1</v>
      </c>
      <c r="L39" s="8">
        <v>0.1</v>
      </c>
      <c r="M39" s="8">
        <v>0.1</v>
      </c>
      <c r="N39" s="8">
        <v>0.1</v>
      </c>
      <c r="O39" s="8">
        <v>0.2</v>
      </c>
      <c r="P39" s="8">
        <v>0.1</v>
      </c>
      <c r="Q39" s="8">
        <v>0.2</v>
      </c>
      <c r="R39" s="8">
        <v>0.1</v>
      </c>
      <c r="S39" s="8">
        <v>0.1</v>
      </c>
      <c r="T39" s="8">
        <v>0.1</v>
      </c>
      <c r="U39" s="8">
        <v>0.1</v>
      </c>
      <c r="V39" s="8">
        <v>0.1</v>
      </c>
      <c r="W39" s="8">
        <v>0.1</v>
      </c>
      <c r="X39" s="8">
        <v>0.1</v>
      </c>
      <c r="Y39" s="8">
        <v>0.1</v>
      </c>
      <c r="Z39" s="8">
        <v>0.1</v>
      </c>
      <c r="AA39" s="8">
        <v>0.1</v>
      </c>
      <c r="AB39" s="8">
        <v>0.1</v>
      </c>
      <c r="AC39" s="8">
        <v>0.1</v>
      </c>
      <c r="AD39" s="8">
        <v>0.1</v>
      </c>
      <c r="AE39" s="8">
        <v>0.1</v>
      </c>
      <c r="AF39" s="8">
        <v>0.1</v>
      </c>
      <c r="AG39" s="8">
        <v>0.1</v>
      </c>
      <c r="AH39" s="8">
        <v>0.1</v>
      </c>
      <c r="AI39" s="8">
        <v>0.1</v>
      </c>
    </row>
    <row r="40" spans="1:35" x14ac:dyDescent="0.3">
      <c r="A40" s="15" t="s">
        <v>160</v>
      </c>
      <c r="B40" s="8">
        <v>8.6</v>
      </c>
      <c r="C40" s="8">
        <v>7.8</v>
      </c>
      <c r="D40" s="8">
        <v>7.5</v>
      </c>
      <c r="E40" s="8">
        <v>6.9</v>
      </c>
      <c r="F40" s="8">
        <v>6.7</v>
      </c>
      <c r="G40" s="8">
        <v>6.6</v>
      </c>
      <c r="H40" s="8">
        <v>5.8</v>
      </c>
      <c r="I40" s="8">
        <v>5.4</v>
      </c>
      <c r="J40" s="8">
        <v>4.9000000000000004</v>
      </c>
      <c r="K40" s="8">
        <v>4.4000000000000004</v>
      </c>
      <c r="L40" s="8">
        <v>4.0999999999999996</v>
      </c>
      <c r="M40" s="8">
        <v>4</v>
      </c>
      <c r="N40" s="8">
        <v>4</v>
      </c>
      <c r="O40" s="8">
        <v>3.9</v>
      </c>
      <c r="P40" s="8">
        <v>3.6</v>
      </c>
      <c r="Q40" s="8">
        <v>3.5</v>
      </c>
      <c r="R40" s="8">
        <v>3.5</v>
      </c>
      <c r="S40" s="8">
        <v>3.3</v>
      </c>
      <c r="T40" s="8">
        <v>3.2</v>
      </c>
      <c r="U40" s="8">
        <v>2.9</v>
      </c>
      <c r="V40" s="8">
        <v>2.7</v>
      </c>
      <c r="W40" s="8">
        <v>2.4</v>
      </c>
      <c r="X40" s="8">
        <v>2.1</v>
      </c>
      <c r="Y40" s="8">
        <v>2</v>
      </c>
      <c r="Z40" s="8">
        <v>1.9</v>
      </c>
      <c r="AA40" s="8">
        <v>1.7</v>
      </c>
      <c r="AB40" s="8">
        <v>1.5</v>
      </c>
      <c r="AC40" s="8">
        <v>2</v>
      </c>
      <c r="AD40" s="8">
        <v>2.2000000000000002</v>
      </c>
      <c r="AE40" s="8">
        <v>2.2999999999999998</v>
      </c>
      <c r="AF40" s="8">
        <v>2.5</v>
      </c>
      <c r="AG40" s="8">
        <v>2.6</v>
      </c>
      <c r="AH40" s="8">
        <v>2.7</v>
      </c>
      <c r="AI40" s="8">
        <v>2.9</v>
      </c>
    </row>
    <row r="41" spans="1:35" x14ac:dyDescent="0.3">
      <c r="A41" s="12" t="s">
        <v>161</v>
      </c>
      <c r="B41" s="20">
        <v>-4</v>
      </c>
      <c r="C41" s="20">
        <v>-2.2000000000000002</v>
      </c>
      <c r="D41" s="20">
        <v>-1</v>
      </c>
      <c r="E41" s="20">
        <v>-0.6</v>
      </c>
      <c r="F41" s="20">
        <v>-0.1</v>
      </c>
      <c r="G41" s="20">
        <v>0.2</v>
      </c>
      <c r="H41" s="20">
        <v>0</v>
      </c>
      <c r="I41" s="20">
        <v>-1.9</v>
      </c>
      <c r="J41" s="20">
        <v>-0.2</v>
      </c>
      <c r="K41" s="20">
        <v>-2.7</v>
      </c>
      <c r="L41" s="20">
        <v>0.2</v>
      </c>
      <c r="M41" s="20">
        <v>0.1</v>
      </c>
      <c r="N41" s="20">
        <v>-1.1000000000000001</v>
      </c>
      <c r="O41" s="20">
        <v>-5.4</v>
      </c>
      <c r="P41" s="20">
        <v>-4.0999999999999996</v>
      </c>
      <c r="Q41" s="20">
        <v>-4.3</v>
      </c>
      <c r="R41" s="20">
        <v>-4.3</v>
      </c>
      <c r="S41" s="20">
        <v>-3.1</v>
      </c>
      <c r="T41" s="20">
        <v>-3.1</v>
      </c>
      <c r="U41" s="20">
        <v>-2.4</v>
      </c>
      <c r="V41" s="20">
        <v>-2.4</v>
      </c>
      <c r="W41" s="20">
        <v>-0.7</v>
      </c>
      <c r="X41" s="20">
        <v>-0.9</v>
      </c>
      <c r="Y41" s="20">
        <v>-2</v>
      </c>
      <c r="Z41" s="20">
        <v>-8.9</v>
      </c>
      <c r="AA41" s="20">
        <v>-5.4</v>
      </c>
      <c r="AB41" s="20">
        <v>-3.5</v>
      </c>
      <c r="AC41" s="20">
        <v>-4.4000000000000004</v>
      </c>
      <c r="AD41" s="20">
        <v>-4.5</v>
      </c>
      <c r="AE41" s="20">
        <v>-4.9000000000000004</v>
      </c>
      <c r="AF41" s="20">
        <v>-5.3</v>
      </c>
      <c r="AG41" s="20">
        <v>-5.5</v>
      </c>
      <c r="AH41" s="20">
        <v>-5.6</v>
      </c>
      <c r="AI41" s="20">
        <v>-5.8</v>
      </c>
    </row>
    <row r="42" spans="1:35" x14ac:dyDescent="0.3">
      <c r="A42" s="7" t="s">
        <v>162</v>
      </c>
      <c r="B42" s="8">
        <v>-1</v>
      </c>
      <c r="C42" s="8">
        <v>1</v>
      </c>
      <c r="D42" s="8">
        <v>2.1</v>
      </c>
      <c r="E42" s="8">
        <v>2.5</v>
      </c>
      <c r="F42" s="8">
        <v>3.2</v>
      </c>
      <c r="G42" s="8">
        <v>3.1</v>
      </c>
      <c r="H42" s="8">
        <v>2.6</v>
      </c>
      <c r="I42" s="8">
        <v>1.5</v>
      </c>
      <c r="J42" s="8">
        <v>2.2000000000000002</v>
      </c>
      <c r="K42" s="8">
        <v>2.2999999999999998</v>
      </c>
      <c r="L42" s="8">
        <v>2.6</v>
      </c>
      <c r="M42" s="8">
        <v>2.8</v>
      </c>
      <c r="N42" s="8">
        <v>1.8</v>
      </c>
      <c r="O42" s="8">
        <v>-2</v>
      </c>
      <c r="P42" s="8">
        <v>-0.8</v>
      </c>
      <c r="Q42" s="8">
        <v>-0.3</v>
      </c>
      <c r="R42" s="8">
        <v>0</v>
      </c>
      <c r="S42" s="8">
        <v>0.3</v>
      </c>
      <c r="T42" s="8">
        <v>0.2</v>
      </c>
      <c r="U42" s="8">
        <v>0.4</v>
      </c>
      <c r="V42" s="8">
        <v>0.2</v>
      </c>
      <c r="W42" s="8">
        <v>1.8</v>
      </c>
      <c r="X42" s="8">
        <v>1.8</v>
      </c>
      <c r="Y42" s="8">
        <v>0.7</v>
      </c>
      <c r="Z42" s="8">
        <v>-5.8</v>
      </c>
      <c r="AA42" s="8">
        <v>-2.4</v>
      </c>
      <c r="AB42" s="8">
        <v>-0.7</v>
      </c>
      <c r="AC42" s="8">
        <v>-1.2</v>
      </c>
      <c r="AD42" s="8">
        <v>-1</v>
      </c>
      <c r="AE42" s="8">
        <v>-1.6</v>
      </c>
      <c r="AF42" s="8">
        <v>-2.1</v>
      </c>
      <c r="AG42" s="8">
        <v>-2.5</v>
      </c>
      <c r="AH42" s="8">
        <v>-2.6</v>
      </c>
      <c r="AI42" s="8">
        <v>-2.9</v>
      </c>
    </row>
    <row r="43" spans="1:35" x14ac:dyDescent="0.3">
      <c r="A43" s="12" t="s">
        <v>163</v>
      </c>
      <c r="B43" s="20">
        <v>4.5999999999999996</v>
      </c>
      <c r="C43" s="20">
        <v>5.7</v>
      </c>
      <c r="D43" s="20">
        <v>6.4</v>
      </c>
      <c r="E43" s="20">
        <v>6.3</v>
      </c>
      <c r="F43" s="20">
        <v>6.6</v>
      </c>
      <c r="G43" s="20">
        <v>6.8</v>
      </c>
      <c r="H43" s="20">
        <v>5.8</v>
      </c>
      <c r="I43" s="20">
        <v>3.6</v>
      </c>
      <c r="J43" s="20">
        <v>4.5999999999999996</v>
      </c>
      <c r="K43" s="20">
        <v>1.7</v>
      </c>
      <c r="L43" s="20">
        <v>4.4000000000000004</v>
      </c>
      <c r="M43" s="20">
        <v>4.0999999999999996</v>
      </c>
      <c r="N43" s="20">
        <v>2.9</v>
      </c>
      <c r="O43" s="20">
        <v>-1.5</v>
      </c>
      <c r="P43" s="20">
        <v>-0.5</v>
      </c>
      <c r="Q43" s="20">
        <v>-0.8</v>
      </c>
      <c r="R43" s="20">
        <v>-0.8</v>
      </c>
      <c r="S43" s="20">
        <v>0.1</v>
      </c>
      <c r="T43" s="20">
        <v>0.1</v>
      </c>
      <c r="U43" s="20">
        <v>0.5</v>
      </c>
      <c r="V43" s="20">
        <v>0.3</v>
      </c>
      <c r="W43" s="20">
        <v>1.7</v>
      </c>
      <c r="X43" s="20">
        <v>1.3</v>
      </c>
      <c r="Y43" s="20">
        <v>0</v>
      </c>
      <c r="Z43" s="20">
        <v>-6.9</v>
      </c>
      <c r="AA43" s="20">
        <v>-3.7</v>
      </c>
      <c r="AB43" s="20">
        <v>-2</v>
      </c>
      <c r="AC43" s="20">
        <v>-2.4</v>
      </c>
      <c r="AD43" s="20">
        <v>-2.2000000000000002</v>
      </c>
      <c r="AE43" s="20">
        <v>-2.6</v>
      </c>
      <c r="AF43" s="20">
        <v>-2.8</v>
      </c>
      <c r="AG43" s="20">
        <v>-2.8</v>
      </c>
      <c r="AH43" s="20">
        <v>-2.8</v>
      </c>
      <c r="AI43" s="20">
        <v>-2.9</v>
      </c>
    </row>
    <row r="44" spans="1:35" x14ac:dyDescent="0.3">
      <c r="A44" s="3" t="s">
        <v>164</v>
      </c>
      <c r="B44" s="8">
        <v>21.7</v>
      </c>
      <c r="C44" s="8">
        <v>21.2</v>
      </c>
      <c r="D44" s="8">
        <v>21.1</v>
      </c>
      <c r="E44" s="8">
        <v>21.3</v>
      </c>
      <c r="F44" s="8">
        <v>21</v>
      </c>
      <c r="G44" s="8">
        <v>21.3</v>
      </c>
      <c r="H44" s="8">
        <v>22.1</v>
      </c>
      <c r="I44" s="8">
        <v>22.5</v>
      </c>
      <c r="J44" s="8">
        <v>22.2</v>
      </c>
      <c r="K44" s="8">
        <v>22.1</v>
      </c>
      <c r="L44" s="8">
        <v>21.9</v>
      </c>
      <c r="M44" s="8">
        <v>21.6</v>
      </c>
      <c r="N44" s="8">
        <v>22.7</v>
      </c>
      <c r="O44" s="8">
        <v>24.2</v>
      </c>
      <c r="P44" s="8">
        <v>23.7</v>
      </c>
      <c r="Q44" s="8">
        <v>24</v>
      </c>
      <c r="R44" s="8">
        <v>24.3</v>
      </c>
      <c r="S44" s="8">
        <v>24.3</v>
      </c>
      <c r="T44" s="8">
        <v>24.2</v>
      </c>
      <c r="U44" s="8">
        <v>23.6</v>
      </c>
      <c r="V44" s="8">
        <v>23.3</v>
      </c>
      <c r="W44" s="8">
        <v>23</v>
      </c>
      <c r="X44" s="8">
        <v>23.1</v>
      </c>
      <c r="Y44" s="8">
        <v>23</v>
      </c>
      <c r="Z44" s="8">
        <v>24.4</v>
      </c>
      <c r="AA44" s="8">
        <v>23.7</v>
      </c>
      <c r="AB44" s="8">
        <v>23.8</v>
      </c>
      <c r="AC44" s="8">
        <v>24.2</v>
      </c>
      <c r="AD44" s="8">
        <v>24.4</v>
      </c>
      <c r="AE44" s="8">
        <v>24.4</v>
      </c>
      <c r="AF44" s="8">
        <v>24.5</v>
      </c>
      <c r="AG44" s="8">
        <v>24.6</v>
      </c>
      <c r="AH44" s="8">
        <v>24.6</v>
      </c>
      <c r="AI44" s="8">
        <v>24.6</v>
      </c>
    </row>
    <row r="45" spans="1:35" x14ac:dyDescent="0.3">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row>
  </sheetData>
  <mergeCells count="1">
    <mergeCell ref="A1:AI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03F1-F53F-4840-9924-71A6B5D06BEE}">
  <dimension ref="A1:AI52"/>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3" width="6" style="1" bestFit="1" customWidth="1"/>
    <col min="14" max="35" width="7" style="1" bestFit="1" customWidth="1"/>
    <col min="36" max="16384" width="9.109375" style="1"/>
  </cols>
  <sheetData>
    <row r="1" spans="1:35" ht="15" customHeight="1" x14ac:dyDescent="0.3">
      <c r="A1" s="28" t="s">
        <v>189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1">
        <v>60141</v>
      </c>
      <c r="C4" s="11">
        <v>63704</v>
      </c>
      <c r="D4" s="11">
        <v>66976</v>
      </c>
      <c r="E4" s="11">
        <v>68947</v>
      </c>
      <c r="F4" s="11">
        <v>74016</v>
      </c>
      <c r="G4" s="11">
        <v>75950</v>
      </c>
      <c r="H4" s="11">
        <v>74877</v>
      </c>
      <c r="I4" s="11">
        <v>75163</v>
      </c>
      <c r="J4" s="11">
        <v>79934</v>
      </c>
      <c r="K4" s="11">
        <v>84069</v>
      </c>
      <c r="L4" s="11">
        <v>87464</v>
      </c>
      <c r="M4" s="11">
        <v>90697</v>
      </c>
      <c r="N4" s="11">
        <v>94941</v>
      </c>
      <c r="O4" s="11">
        <v>88634</v>
      </c>
      <c r="P4" s="11">
        <v>96061</v>
      </c>
      <c r="Q4" s="11">
        <v>101751</v>
      </c>
      <c r="R4" s="11">
        <v>108033</v>
      </c>
      <c r="S4" s="11">
        <v>111533</v>
      </c>
      <c r="T4" s="11">
        <v>114536</v>
      </c>
      <c r="U4" s="11">
        <v>109664</v>
      </c>
      <c r="V4" s="11">
        <v>107073</v>
      </c>
      <c r="W4" s="11">
        <v>113322</v>
      </c>
      <c r="X4" s="11">
        <v>121188</v>
      </c>
      <c r="Y4" s="11">
        <v>117533</v>
      </c>
      <c r="Z4" s="11">
        <v>109508</v>
      </c>
      <c r="AA4" s="11">
        <v>125939</v>
      </c>
      <c r="AB4" s="11">
        <v>137574</v>
      </c>
      <c r="AC4" s="11">
        <v>146735</v>
      </c>
      <c r="AD4" s="11">
        <v>154740</v>
      </c>
      <c r="AE4" s="11">
        <v>157541</v>
      </c>
      <c r="AF4" s="11">
        <v>161657</v>
      </c>
      <c r="AG4" s="11">
        <v>165400</v>
      </c>
      <c r="AH4" s="11">
        <v>170160</v>
      </c>
      <c r="AI4" s="11">
        <v>174604</v>
      </c>
    </row>
    <row r="5" spans="1:35" x14ac:dyDescent="0.3">
      <c r="A5" s="15" t="s">
        <v>123</v>
      </c>
      <c r="B5" s="3">
        <v>56110</v>
      </c>
      <c r="C5" s="3">
        <v>59356</v>
      </c>
      <c r="D5" s="3">
        <v>62904</v>
      </c>
      <c r="E5" s="3">
        <v>65170</v>
      </c>
      <c r="F5" s="3">
        <v>69630</v>
      </c>
      <c r="G5" s="3">
        <v>70432</v>
      </c>
      <c r="H5" s="3">
        <v>69783</v>
      </c>
      <c r="I5" s="3">
        <v>70351</v>
      </c>
      <c r="J5" s="3">
        <v>75346</v>
      </c>
      <c r="K5" s="3">
        <v>78579</v>
      </c>
      <c r="L5" s="3">
        <v>81794</v>
      </c>
      <c r="M5" s="3">
        <v>85006</v>
      </c>
      <c r="N5" s="3">
        <v>88557</v>
      </c>
      <c r="O5" s="3">
        <v>82190</v>
      </c>
      <c r="P5" s="3">
        <v>88651</v>
      </c>
      <c r="Q5" s="3">
        <v>93446</v>
      </c>
      <c r="R5" s="3">
        <v>99242</v>
      </c>
      <c r="S5" s="3">
        <v>102275</v>
      </c>
      <c r="T5" s="3">
        <v>104706</v>
      </c>
      <c r="U5" s="3">
        <v>100815</v>
      </c>
      <c r="V5" s="3">
        <v>95151</v>
      </c>
      <c r="W5" s="3">
        <v>101188</v>
      </c>
      <c r="X5" s="3">
        <v>107044</v>
      </c>
      <c r="Y5" s="3">
        <v>104498</v>
      </c>
      <c r="Z5" s="3">
        <v>97579</v>
      </c>
      <c r="AA5" s="3">
        <v>113303</v>
      </c>
      <c r="AB5" s="3">
        <v>123406</v>
      </c>
      <c r="AC5" s="3">
        <v>131421</v>
      </c>
      <c r="AD5" s="3">
        <v>137804</v>
      </c>
      <c r="AE5" s="3">
        <v>140790</v>
      </c>
      <c r="AF5" s="3">
        <v>144294</v>
      </c>
      <c r="AG5" s="3">
        <v>147905</v>
      </c>
      <c r="AH5" s="3">
        <v>152073</v>
      </c>
      <c r="AI5" s="3">
        <v>155928</v>
      </c>
    </row>
    <row r="6" spans="1:35" x14ac:dyDescent="0.3">
      <c r="A6" s="7" t="s">
        <v>124</v>
      </c>
      <c r="B6" s="3">
        <v>54928</v>
      </c>
      <c r="C6" s="3">
        <v>58100</v>
      </c>
      <c r="D6" s="3">
        <v>61649</v>
      </c>
      <c r="E6" s="3">
        <v>63897</v>
      </c>
      <c r="F6" s="3">
        <v>68309</v>
      </c>
      <c r="G6" s="3">
        <v>69108</v>
      </c>
      <c r="H6" s="3">
        <v>68394</v>
      </c>
      <c r="I6" s="3">
        <v>68582</v>
      </c>
      <c r="J6" s="3">
        <v>73521</v>
      </c>
      <c r="K6" s="3">
        <v>76675</v>
      </c>
      <c r="L6" s="3">
        <v>79822</v>
      </c>
      <c r="M6" s="3">
        <v>82751</v>
      </c>
      <c r="N6" s="3">
        <v>86263</v>
      </c>
      <c r="O6" s="3">
        <v>79788</v>
      </c>
      <c r="P6" s="3">
        <v>86183</v>
      </c>
      <c r="Q6" s="3">
        <v>90979</v>
      </c>
      <c r="R6" s="3">
        <v>96889</v>
      </c>
      <c r="S6" s="3">
        <v>99939</v>
      </c>
      <c r="T6" s="3">
        <v>102378</v>
      </c>
      <c r="U6" s="3">
        <v>98479</v>
      </c>
      <c r="V6" s="3">
        <v>95078</v>
      </c>
      <c r="W6" s="3">
        <v>101119</v>
      </c>
      <c r="X6" s="3">
        <v>106976</v>
      </c>
      <c r="Y6" s="3">
        <v>104433</v>
      </c>
      <c r="Z6" s="3">
        <v>97518</v>
      </c>
      <c r="AA6" s="3">
        <v>113242</v>
      </c>
      <c r="AB6" s="3">
        <v>123348</v>
      </c>
      <c r="AC6" s="3">
        <v>131359</v>
      </c>
      <c r="AD6" s="3">
        <v>137744</v>
      </c>
      <c r="AE6" s="3">
        <v>140729</v>
      </c>
      <c r="AF6" s="3">
        <v>144232</v>
      </c>
      <c r="AG6" s="3">
        <v>147842</v>
      </c>
      <c r="AH6" s="3">
        <v>152010</v>
      </c>
      <c r="AI6" s="3">
        <v>155865</v>
      </c>
    </row>
    <row r="7" spans="1:35" x14ac:dyDescent="0.3">
      <c r="A7" s="17" t="s">
        <v>125</v>
      </c>
      <c r="B7" s="3">
        <v>32134</v>
      </c>
      <c r="C7" s="3">
        <v>34366</v>
      </c>
      <c r="D7" s="3">
        <v>37013</v>
      </c>
      <c r="E7" s="3">
        <v>37380</v>
      </c>
      <c r="F7" s="3">
        <v>40454</v>
      </c>
      <c r="G7" s="3">
        <v>41623</v>
      </c>
      <c r="H7" s="3">
        <v>41756</v>
      </c>
      <c r="I7" s="3">
        <v>41358</v>
      </c>
      <c r="J7" s="3">
        <v>43830</v>
      </c>
      <c r="K7" s="3">
        <v>46067</v>
      </c>
      <c r="L7" s="3">
        <v>47755</v>
      </c>
      <c r="M7" s="3">
        <v>49120</v>
      </c>
      <c r="N7" s="3">
        <v>52222</v>
      </c>
      <c r="O7" s="3">
        <v>46145</v>
      </c>
      <c r="P7" s="3">
        <v>49967</v>
      </c>
      <c r="Q7" s="3">
        <v>53715</v>
      </c>
      <c r="R7" s="3">
        <v>56852</v>
      </c>
      <c r="S7" s="3">
        <v>59842</v>
      </c>
      <c r="T7" s="3">
        <v>61648</v>
      </c>
      <c r="U7" s="3">
        <v>57524</v>
      </c>
      <c r="V7" s="3">
        <v>52451</v>
      </c>
      <c r="W7" s="3">
        <v>57224</v>
      </c>
      <c r="X7" s="3">
        <v>61039</v>
      </c>
      <c r="Y7" s="3">
        <v>57817</v>
      </c>
      <c r="Z7" s="3">
        <v>54376</v>
      </c>
      <c r="AA7" s="3">
        <v>63693</v>
      </c>
      <c r="AB7" s="3">
        <v>72561</v>
      </c>
      <c r="AC7" s="3">
        <v>76247</v>
      </c>
      <c r="AD7" s="3">
        <v>81677</v>
      </c>
      <c r="AE7" s="3">
        <v>83572</v>
      </c>
      <c r="AF7" s="3">
        <v>86035</v>
      </c>
      <c r="AG7" s="3">
        <v>88563</v>
      </c>
      <c r="AH7" s="3">
        <v>91200</v>
      </c>
      <c r="AI7" s="3">
        <v>93437</v>
      </c>
    </row>
    <row r="8" spans="1:35" x14ac:dyDescent="0.3">
      <c r="A8" s="13" t="s">
        <v>126</v>
      </c>
      <c r="B8" s="3">
        <v>26113</v>
      </c>
      <c r="C8" s="3">
        <v>27699</v>
      </c>
      <c r="D8" s="3">
        <v>28820</v>
      </c>
      <c r="E8" s="3">
        <v>29156</v>
      </c>
      <c r="F8" s="3">
        <v>31709</v>
      </c>
      <c r="G8" s="3">
        <v>32814</v>
      </c>
      <c r="H8" s="3">
        <v>32842</v>
      </c>
      <c r="I8" s="3">
        <v>32630</v>
      </c>
      <c r="J8" s="3">
        <v>34072</v>
      </c>
      <c r="K8" s="3">
        <v>35490</v>
      </c>
      <c r="L8" s="3">
        <v>35558</v>
      </c>
      <c r="M8" s="3">
        <v>36497</v>
      </c>
      <c r="N8" s="3">
        <v>39842</v>
      </c>
      <c r="O8" s="3">
        <v>37198</v>
      </c>
      <c r="P8" s="3">
        <v>39855</v>
      </c>
      <c r="Q8" s="3">
        <v>42199</v>
      </c>
      <c r="R8" s="3">
        <v>44339</v>
      </c>
      <c r="S8" s="3">
        <v>46733</v>
      </c>
      <c r="T8" s="3">
        <v>48014</v>
      </c>
      <c r="U8" s="3">
        <v>42869</v>
      </c>
      <c r="V8" s="3">
        <v>36597</v>
      </c>
      <c r="W8" s="3">
        <v>38061</v>
      </c>
      <c r="X8" s="3">
        <v>40075</v>
      </c>
      <c r="Y8" s="3">
        <v>38855</v>
      </c>
      <c r="Z8" s="3">
        <v>38051</v>
      </c>
      <c r="AA8" s="3">
        <v>43022</v>
      </c>
      <c r="AB8" s="3">
        <v>49172</v>
      </c>
      <c r="AC8" s="3">
        <v>51482</v>
      </c>
      <c r="AD8" s="3">
        <v>53964</v>
      </c>
      <c r="AE8" s="3">
        <v>56979</v>
      </c>
      <c r="AF8" s="3">
        <v>58936</v>
      </c>
      <c r="AG8" s="3">
        <v>61115</v>
      </c>
      <c r="AH8" s="3">
        <v>63370</v>
      </c>
      <c r="AI8" s="3">
        <v>65396</v>
      </c>
    </row>
    <row r="9" spans="1:35" x14ac:dyDescent="0.3">
      <c r="A9" s="13" t="s">
        <v>127</v>
      </c>
      <c r="B9" s="3">
        <v>5626</v>
      </c>
      <c r="C9" s="3">
        <v>6238</v>
      </c>
      <c r="D9" s="3">
        <v>7733</v>
      </c>
      <c r="E9" s="3">
        <v>7670</v>
      </c>
      <c r="F9" s="3">
        <v>8065</v>
      </c>
      <c r="G9" s="3">
        <v>8124</v>
      </c>
      <c r="H9" s="3">
        <v>8140</v>
      </c>
      <c r="I9" s="3">
        <v>7909</v>
      </c>
      <c r="J9" s="3">
        <v>8986</v>
      </c>
      <c r="K9" s="3">
        <v>9811</v>
      </c>
      <c r="L9" s="3">
        <v>11431</v>
      </c>
      <c r="M9" s="3">
        <v>11732</v>
      </c>
      <c r="N9" s="3">
        <v>11593</v>
      </c>
      <c r="O9" s="3">
        <v>8107</v>
      </c>
      <c r="P9" s="3">
        <v>9249</v>
      </c>
      <c r="Q9" s="3">
        <v>10676</v>
      </c>
      <c r="R9" s="3">
        <v>11624</v>
      </c>
      <c r="S9" s="3">
        <v>12192</v>
      </c>
      <c r="T9" s="3">
        <v>12585</v>
      </c>
      <c r="U9" s="3">
        <v>13644</v>
      </c>
      <c r="V9" s="3">
        <v>14760</v>
      </c>
      <c r="W9" s="3">
        <v>18098</v>
      </c>
      <c r="X9" s="3">
        <v>19788</v>
      </c>
      <c r="Y9" s="3">
        <v>17728</v>
      </c>
      <c r="Z9" s="3">
        <v>15001</v>
      </c>
      <c r="AA9" s="3">
        <v>19319</v>
      </c>
      <c r="AB9" s="3">
        <v>22039</v>
      </c>
      <c r="AC9" s="3">
        <v>23411</v>
      </c>
      <c r="AD9" s="3">
        <v>26222</v>
      </c>
      <c r="AE9" s="3">
        <v>25051</v>
      </c>
      <c r="AF9" s="3">
        <v>25507</v>
      </c>
      <c r="AG9" s="3">
        <v>25806</v>
      </c>
      <c r="AH9" s="3">
        <v>26135</v>
      </c>
      <c r="AI9" s="3">
        <v>26295</v>
      </c>
    </row>
    <row r="10" spans="1:35" x14ac:dyDescent="0.3">
      <c r="A10" s="13" t="s">
        <v>190</v>
      </c>
      <c r="B10" s="3">
        <v>396</v>
      </c>
      <c r="C10" s="3">
        <v>428</v>
      </c>
      <c r="D10" s="3">
        <v>460</v>
      </c>
      <c r="E10" s="3">
        <v>554</v>
      </c>
      <c r="F10" s="3">
        <v>680</v>
      </c>
      <c r="G10" s="3">
        <v>685</v>
      </c>
      <c r="H10" s="3">
        <v>774</v>
      </c>
      <c r="I10" s="3">
        <v>820</v>
      </c>
      <c r="J10" s="3">
        <v>772</v>
      </c>
      <c r="K10" s="3">
        <v>766</v>
      </c>
      <c r="L10" s="3">
        <v>766</v>
      </c>
      <c r="M10" s="3">
        <v>891</v>
      </c>
      <c r="N10" s="3">
        <v>787</v>
      </c>
      <c r="O10" s="3">
        <v>840</v>
      </c>
      <c r="P10" s="3">
        <v>863</v>
      </c>
      <c r="Q10" s="3">
        <v>840</v>
      </c>
      <c r="R10" s="3">
        <v>889</v>
      </c>
      <c r="S10" s="3">
        <v>917</v>
      </c>
      <c r="T10" s="3">
        <v>1050</v>
      </c>
      <c r="U10" s="3">
        <v>1012</v>
      </c>
      <c r="V10" s="3">
        <v>1094</v>
      </c>
      <c r="W10" s="3">
        <v>1066</v>
      </c>
      <c r="X10" s="3">
        <v>1176</v>
      </c>
      <c r="Y10" s="3">
        <v>1235</v>
      </c>
      <c r="Z10" s="3">
        <v>1323</v>
      </c>
      <c r="AA10" s="3">
        <v>1352</v>
      </c>
      <c r="AB10" s="3">
        <v>1350</v>
      </c>
      <c r="AC10" s="3">
        <v>1354</v>
      </c>
      <c r="AD10" s="3">
        <v>1491</v>
      </c>
      <c r="AE10" s="3">
        <v>1543</v>
      </c>
      <c r="AF10" s="3">
        <v>1592</v>
      </c>
      <c r="AG10" s="3">
        <v>1642</v>
      </c>
      <c r="AH10" s="3">
        <v>1694</v>
      </c>
      <c r="AI10" s="3">
        <v>1747</v>
      </c>
    </row>
    <row r="11" spans="1:35" x14ac:dyDescent="0.3">
      <c r="A11" s="17" t="s">
        <v>128</v>
      </c>
      <c r="B11" s="3">
        <v>22700</v>
      </c>
      <c r="C11" s="3">
        <v>23631</v>
      </c>
      <c r="D11" s="3">
        <v>24524</v>
      </c>
      <c r="E11" s="3">
        <v>26388</v>
      </c>
      <c r="F11" s="3">
        <v>27722</v>
      </c>
      <c r="G11" s="3">
        <v>27352</v>
      </c>
      <c r="H11" s="3">
        <v>26554</v>
      </c>
      <c r="I11" s="3">
        <v>27126</v>
      </c>
      <c r="J11" s="3">
        <v>29077</v>
      </c>
      <c r="K11" s="3">
        <v>30484</v>
      </c>
      <c r="L11" s="3">
        <v>31863</v>
      </c>
      <c r="M11" s="3">
        <v>33467</v>
      </c>
      <c r="N11" s="3">
        <v>33870</v>
      </c>
      <c r="O11" s="3">
        <v>33458</v>
      </c>
      <c r="P11" s="3">
        <v>35915</v>
      </c>
      <c r="Q11" s="3">
        <v>36955</v>
      </c>
      <c r="R11" s="3">
        <v>39458</v>
      </c>
      <c r="S11" s="3">
        <v>39459</v>
      </c>
      <c r="T11" s="3">
        <v>39926</v>
      </c>
      <c r="U11" s="3">
        <v>40392</v>
      </c>
      <c r="V11" s="3">
        <v>42212</v>
      </c>
      <c r="W11" s="3">
        <v>43408</v>
      </c>
      <c r="X11" s="3">
        <v>45415</v>
      </c>
      <c r="Y11" s="3">
        <v>46180</v>
      </c>
      <c r="Z11" s="3">
        <v>42841</v>
      </c>
      <c r="AA11" s="3">
        <v>49160</v>
      </c>
      <c r="AB11" s="3">
        <v>50467</v>
      </c>
      <c r="AC11" s="3">
        <v>54761</v>
      </c>
      <c r="AD11" s="3">
        <v>55611</v>
      </c>
      <c r="AE11" s="3">
        <v>56905</v>
      </c>
      <c r="AF11" s="3">
        <v>57938</v>
      </c>
      <c r="AG11" s="3">
        <v>59011</v>
      </c>
      <c r="AH11" s="3">
        <v>60533</v>
      </c>
      <c r="AI11" s="3">
        <v>62143</v>
      </c>
    </row>
    <row r="12" spans="1:35" x14ac:dyDescent="0.3">
      <c r="A12" s="17" t="s">
        <v>183</v>
      </c>
      <c r="B12" s="3">
        <v>93</v>
      </c>
      <c r="C12" s="3">
        <v>103</v>
      </c>
      <c r="D12" s="3">
        <v>112</v>
      </c>
      <c r="E12" s="3">
        <v>129</v>
      </c>
      <c r="F12" s="3">
        <v>133</v>
      </c>
      <c r="G12" s="3">
        <v>134</v>
      </c>
      <c r="H12" s="3">
        <v>84</v>
      </c>
      <c r="I12" s="3">
        <v>98</v>
      </c>
      <c r="J12" s="3">
        <v>614</v>
      </c>
      <c r="K12" s="3">
        <v>123</v>
      </c>
      <c r="L12" s="3">
        <v>204</v>
      </c>
      <c r="M12" s="3">
        <v>163</v>
      </c>
      <c r="N12" s="3">
        <v>172</v>
      </c>
      <c r="O12" s="3">
        <v>185</v>
      </c>
      <c r="P12" s="3">
        <v>300</v>
      </c>
      <c r="Q12" s="3">
        <v>308</v>
      </c>
      <c r="R12" s="3">
        <v>579</v>
      </c>
      <c r="S12" s="3">
        <v>638</v>
      </c>
      <c r="T12" s="3">
        <v>804</v>
      </c>
      <c r="U12" s="3">
        <v>563</v>
      </c>
      <c r="V12" s="3">
        <v>415</v>
      </c>
      <c r="W12" s="3">
        <v>486</v>
      </c>
      <c r="X12" s="3">
        <v>522</v>
      </c>
      <c r="Y12" s="3">
        <v>435</v>
      </c>
      <c r="Z12" s="3">
        <v>301</v>
      </c>
      <c r="AA12" s="3">
        <v>389</v>
      </c>
      <c r="AB12" s="3">
        <v>320</v>
      </c>
      <c r="AC12" s="3">
        <v>351</v>
      </c>
      <c r="AD12" s="3">
        <v>456</v>
      </c>
      <c r="AE12" s="3">
        <v>252</v>
      </c>
      <c r="AF12" s="3">
        <v>260</v>
      </c>
      <c r="AG12" s="3">
        <v>268</v>
      </c>
      <c r="AH12" s="3">
        <v>277</v>
      </c>
      <c r="AI12" s="3">
        <v>285</v>
      </c>
    </row>
    <row r="13" spans="1:35" x14ac:dyDescent="0.3">
      <c r="A13" s="7" t="s">
        <v>129</v>
      </c>
      <c r="B13" s="3">
        <v>1183</v>
      </c>
      <c r="C13" s="3">
        <v>1256</v>
      </c>
      <c r="D13" s="3">
        <v>1254</v>
      </c>
      <c r="E13" s="3">
        <v>1272</v>
      </c>
      <c r="F13" s="3">
        <v>1321</v>
      </c>
      <c r="G13" s="3">
        <v>1324</v>
      </c>
      <c r="H13" s="3">
        <v>1389</v>
      </c>
      <c r="I13" s="3">
        <v>1769</v>
      </c>
      <c r="J13" s="3">
        <v>1826</v>
      </c>
      <c r="K13" s="3">
        <v>1904</v>
      </c>
      <c r="L13" s="3">
        <v>1972</v>
      </c>
      <c r="M13" s="3">
        <v>2256</v>
      </c>
      <c r="N13" s="3">
        <v>2294</v>
      </c>
      <c r="O13" s="3">
        <v>2402</v>
      </c>
      <c r="P13" s="3">
        <v>2468</v>
      </c>
      <c r="Q13" s="3">
        <v>2467</v>
      </c>
      <c r="R13" s="3">
        <v>2353</v>
      </c>
      <c r="S13" s="3">
        <v>2336</v>
      </c>
      <c r="T13" s="3">
        <v>2327</v>
      </c>
      <c r="U13" s="3">
        <v>2336</v>
      </c>
      <c r="V13" s="3">
        <v>72</v>
      </c>
      <c r="W13" s="3">
        <v>69</v>
      </c>
      <c r="X13" s="3">
        <v>68</v>
      </c>
      <c r="Y13" s="3">
        <v>65</v>
      </c>
      <c r="Z13" s="3">
        <v>62</v>
      </c>
      <c r="AA13" s="3">
        <v>60</v>
      </c>
      <c r="AB13" s="3">
        <v>58</v>
      </c>
      <c r="AC13" s="3">
        <v>62</v>
      </c>
      <c r="AD13" s="3">
        <v>60</v>
      </c>
      <c r="AE13" s="3">
        <v>61</v>
      </c>
      <c r="AF13" s="3">
        <v>62</v>
      </c>
      <c r="AG13" s="3">
        <v>62</v>
      </c>
      <c r="AH13" s="3">
        <v>63</v>
      </c>
      <c r="AI13" s="3">
        <v>63</v>
      </c>
    </row>
    <row r="14" spans="1:35" x14ac:dyDescent="0.3">
      <c r="A14" s="15" t="s">
        <v>130</v>
      </c>
      <c r="B14" s="3">
        <v>2151</v>
      </c>
      <c r="C14" s="3">
        <v>2423</v>
      </c>
      <c r="D14" s="3">
        <v>2089</v>
      </c>
      <c r="E14" s="3">
        <v>1766</v>
      </c>
      <c r="F14" s="3">
        <v>2326</v>
      </c>
      <c r="G14" s="3">
        <v>3302</v>
      </c>
      <c r="H14" s="3">
        <v>2948</v>
      </c>
      <c r="I14" s="3">
        <v>2720</v>
      </c>
      <c r="J14" s="3">
        <v>2666</v>
      </c>
      <c r="K14" s="3">
        <v>3604</v>
      </c>
      <c r="L14" s="3">
        <v>3643</v>
      </c>
      <c r="M14" s="3">
        <v>3684</v>
      </c>
      <c r="N14" s="3">
        <v>4281</v>
      </c>
      <c r="O14" s="3">
        <v>4234</v>
      </c>
      <c r="P14" s="3">
        <v>5148</v>
      </c>
      <c r="Q14" s="3">
        <v>5922</v>
      </c>
      <c r="R14" s="3">
        <v>6323</v>
      </c>
      <c r="S14" s="3">
        <v>6625</v>
      </c>
      <c r="T14" s="3">
        <v>7124</v>
      </c>
      <c r="U14" s="3">
        <v>6222</v>
      </c>
      <c r="V14" s="3">
        <v>6880</v>
      </c>
      <c r="W14" s="3">
        <v>6895</v>
      </c>
      <c r="X14" s="3">
        <v>6978</v>
      </c>
      <c r="Y14" s="3">
        <v>7277</v>
      </c>
      <c r="Z14" s="3">
        <v>6118</v>
      </c>
      <c r="AA14" s="3">
        <v>6491</v>
      </c>
      <c r="AB14" s="3">
        <v>7506</v>
      </c>
      <c r="AC14" s="3">
        <v>8260</v>
      </c>
      <c r="AD14" s="3">
        <v>9064</v>
      </c>
      <c r="AE14" s="3">
        <v>8648</v>
      </c>
      <c r="AF14" s="3">
        <v>8978</v>
      </c>
      <c r="AG14" s="3">
        <v>8755</v>
      </c>
      <c r="AH14" s="3">
        <v>9009</v>
      </c>
      <c r="AI14" s="3">
        <v>9270</v>
      </c>
    </row>
    <row r="15" spans="1:35" x14ac:dyDescent="0.3">
      <c r="A15" s="7" t="s">
        <v>131</v>
      </c>
      <c r="B15" s="3">
        <v>1244</v>
      </c>
      <c r="C15" s="3">
        <v>1107</v>
      </c>
      <c r="D15" s="3">
        <v>1024</v>
      </c>
      <c r="E15" s="3">
        <v>644</v>
      </c>
      <c r="F15" s="3">
        <v>1198</v>
      </c>
      <c r="G15" s="3">
        <v>1670</v>
      </c>
      <c r="H15" s="3">
        <v>1323</v>
      </c>
      <c r="I15" s="3">
        <v>1170</v>
      </c>
      <c r="J15" s="3">
        <v>815</v>
      </c>
      <c r="K15" s="3">
        <v>1081</v>
      </c>
      <c r="L15" s="3">
        <v>1118</v>
      </c>
      <c r="M15" s="3">
        <v>1287</v>
      </c>
      <c r="N15" s="3">
        <v>1647</v>
      </c>
      <c r="O15" s="3">
        <v>1380</v>
      </c>
      <c r="P15" s="3">
        <v>1951</v>
      </c>
      <c r="Q15" s="3">
        <v>2457</v>
      </c>
      <c r="R15" s="3">
        <v>2400</v>
      </c>
      <c r="S15" s="3">
        <v>2785</v>
      </c>
      <c r="T15" s="3">
        <v>2075</v>
      </c>
      <c r="U15" s="3">
        <v>1515</v>
      </c>
      <c r="V15" s="3">
        <v>1723</v>
      </c>
      <c r="W15" s="3">
        <v>1853</v>
      </c>
      <c r="X15" s="3">
        <v>1966</v>
      </c>
      <c r="Y15" s="3">
        <v>1884</v>
      </c>
      <c r="Z15" s="3">
        <v>1146</v>
      </c>
      <c r="AA15" s="3">
        <v>1539</v>
      </c>
      <c r="AB15" s="3">
        <v>1798</v>
      </c>
      <c r="AC15" s="3">
        <v>2387</v>
      </c>
      <c r="AD15" s="3">
        <v>2624</v>
      </c>
      <c r="AE15" s="3">
        <v>2286</v>
      </c>
      <c r="AF15" s="3">
        <v>2345</v>
      </c>
      <c r="AG15" s="3">
        <v>2406</v>
      </c>
      <c r="AH15" s="3">
        <v>2471</v>
      </c>
      <c r="AI15" s="3">
        <v>2536</v>
      </c>
    </row>
    <row r="16" spans="1:35" x14ac:dyDescent="0.3">
      <c r="A16" s="7" t="s">
        <v>132</v>
      </c>
      <c r="B16" s="3">
        <v>330</v>
      </c>
      <c r="C16" s="3">
        <v>320</v>
      </c>
      <c r="D16" s="3">
        <v>411</v>
      </c>
      <c r="E16" s="3">
        <v>458</v>
      </c>
      <c r="F16" s="3">
        <v>400</v>
      </c>
      <c r="G16" s="3">
        <v>503</v>
      </c>
      <c r="H16" s="3">
        <v>518</v>
      </c>
      <c r="I16" s="3">
        <v>406</v>
      </c>
      <c r="J16" s="3">
        <v>662</v>
      </c>
      <c r="K16" s="3">
        <v>777</v>
      </c>
      <c r="L16" s="3">
        <v>812</v>
      </c>
      <c r="M16" s="3">
        <v>753</v>
      </c>
      <c r="N16" s="3">
        <v>831</v>
      </c>
      <c r="O16" s="3">
        <v>1330</v>
      </c>
      <c r="P16" s="3">
        <v>1551</v>
      </c>
      <c r="Q16" s="3">
        <v>1656</v>
      </c>
      <c r="R16" s="3">
        <v>1778</v>
      </c>
      <c r="S16" s="3">
        <v>1692</v>
      </c>
      <c r="T16" s="3">
        <v>1584</v>
      </c>
      <c r="U16" s="3">
        <v>1275</v>
      </c>
      <c r="V16" s="3">
        <v>1086</v>
      </c>
      <c r="W16" s="3">
        <v>1127</v>
      </c>
      <c r="X16" s="3">
        <v>1198</v>
      </c>
      <c r="Y16" s="3">
        <v>1441</v>
      </c>
      <c r="Z16" s="3">
        <v>1131</v>
      </c>
      <c r="AA16" s="3">
        <v>1026</v>
      </c>
      <c r="AB16" s="3">
        <v>970</v>
      </c>
      <c r="AC16" s="3">
        <v>1126</v>
      </c>
      <c r="AD16" s="3">
        <v>1343</v>
      </c>
      <c r="AE16" s="3">
        <v>1218</v>
      </c>
      <c r="AF16" s="3">
        <v>1371</v>
      </c>
      <c r="AG16" s="3">
        <v>997</v>
      </c>
      <c r="AH16" s="3">
        <v>1011</v>
      </c>
      <c r="AI16" s="3">
        <v>1028</v>
      </c>
    </row>
    <row r="17" spans="1:35" x14ac:dyDescent="0.3">
      <c r="A17" s="7" t="s">
        <v>167</v>
      </c>
      <c r="B17" s="3">
        <v>39</v>
      </c>
      <c r="C17" s="3">
        <v>425</v>
      </c>
      <c r="D17" s="3">
        <v>34</v>
      </c>
      <c r="E17" s="3">
        <v>42</v>
      </c>
      <c r="F17" s="3">
        <v>46</v>
      </c>
      <c r="G17" s="3">
        <v>173</v>
      </c>
      <c r="H17" s="3">
        <v>81</v>
      </c>
      <c r="I17" s="3">
        <v>31</v>
      </c>
      <c r="J17" s="3">
        <v>33</v>
      </c>
      <c r="K17" s="3">
        <v>273</v>
      </c>
      <c r="L17" s="3">
        <v>141</v>
      </c>
      <c r="M17" s="3">
        <v>43</v>
      </c>
      <c r="N17" s="3">
        <v>45</v>
      </c>
      <c r="O17" s="3">
        <v>38</v>
      </c>
      <c r="P17" s="3">
        <v>78</v>
      </c>
      <c r="Q17" s="3">
        <v>72</v>
      </c>
      <c r="R17" s="3">
        <v>352</v>
      </c>
      <c r="S17" s="3">
        <v>293</v>
      </c>
      <c r="T17" s="3">
        <v>90</v>
      </c>
      <c r="U17" s="3">
        <v>44</v>
      </c>
      <c r="V17" s="3">
        <v>450</v>
      </c>
      <c r="W17" s="3">
        <v>294</v>
      </c>
      <c r="X17" s="3">
        <v>84</v>
      </c>
      <c r="Y17" s="3">
        <v>90</v>
      </c>
      <c r="Z17" s="3">
        <v>78</v>
      </c>
      <c r="AA17" s="3">
        <v>234</v>
      </c>
      <c r="AB17" s="3">
        <v>396</v>
      </c>
      <c r="AC17" s="3">
        <v>186</v>
      </c>
      <c r="AD17" s="3">
        <v>253</v>
      </c>
      <c r="AE17" s="3">
        <v>53</v>
      </c>
      <c r="AF17" s="3">
        <v>41</v>
      </c>
      <c r="AG17" s="3">
        <v>2</v>
      </c>
      <c r="AH17" s="3">
        <v>3</v>
      </c>
      <c r="AI17" s="3">
        <v>4</v>
      </c>
    </row>
    <row r="18" spans="1:35" x14ac:dyDescent="0.3">
      <c r="A18" s="7" t="s">
        <v>134</v>
      </c>
      <c r="B18" s="3">
        <v>537</v>
      </c>
      <c r="C18" s="3">
        <v>572</v>
      </c>
      <c r="D18" s="3">
        <v>620</v>
      </c>
      <c r="E18" s="3">
        <v>624</v>
      </c>
      <c r="F18" s="3">
        <v>681</v>
      </c>
      <c r="G18" s="3">
        <v>956</v>
      </c>
      <c r="H18" s="3">
        <v>1025</v>
      </c>
      <c r="I18" s="3">
        <v>1114</v>
      </c>
      <c r="J18" s="3">
        <v>1155</v>
      </c>
      <c r="K18" s="3">
        <v>1473</v>
      </c>
      <c r="L18" s="3">
        <v>1572</v>
      </c>
      <c r="M18" s="3">
        <v>1602</v>
      </c>
      <c r="N18" s="3">
        <v>1759</v>
      </c>
      <c r="O18" s="3">
        <v>1486</v>
      </c>
      <c r="P18" s="3">
        <v>1568</v>
      </c>
      <c r="Q18" s="3">
        <v>1738</v>
      </c>
      <c r="R18" s="3">
        <v>1793</v>
      </c>
      <c r="S18" s="3">
        <v>1855</v>
      </c>
      <c r="T18" s="3">
        <v>3376</v>
      </c>
      <c r="U18" s="3">
        <v>3388</v>
      </c>
      <c r="V18" s="3">
        <v>3621</v>
      </c>
      <c r="W18" s="3">
        <v>3620</v>
      </c>
      <c r="X18" s="3">
        <v>3730</v>
      </c>
      <c r="Y18" s="3">
        <v>3862</v>
      </c>
      <c r="Z18" s="3">
        <v>3762</v>
      </c>
      <c r="AA18" s="3">
        <v>3692</v>
      </c>
      <c r="AB18" s="3">
        <v>4340</v>
      </c>
      <c r="AC18" s="3">
        <v>4561</v>
      </c>
      <c r="AD18" s="3">
        <v>4844</v>
      </c>
      <c r="AE18" s="3">
        <v>5092</v>
      </c>
      <c r="AF18" s="3">
        <v>5220</v>
      </c>
      <c r="AG18" s="3">
        <v>5350</v>
      </c>
      <c r="AH18" s="3">
        <v>5524</v>
      </c>
      <c r="AI18" s="3">
        <v>5702</v>
      </c>
    </row>
    <row r="19" spans="1:35" x14ac:dyDescent="0.3">
      <c r="A19" s="15" t="s">
        <v>135</v>
      </c>
      <c r="B19" s="3">
        <v>1653</v>
      </c>
      <c r="C19" s="3">
        <v>1719</v>
      </c>
      <c r="D19" s="3">
        <v>1748</v>
      </c>
      <c r="E19" s="3">
        <v>1758</v>
      </c>
      <c r="F19" s="3">
        <v>1804</v>
      </c>
      <c r="G19" s="3">
        <v>1804</v>
      </c>
      <c r="H19" s="3">
        <v>1862</v>
      </c>
      <c r="I19" s="3">
        <v>1761</v>
      </c>
      <c r="J19" s="3">
        <v>1727</v>
      </c>
      <c r="K19" s="3">
        <v>1723</v>
      </c>
      <c r="L19" s="3">
        <v>1808</v>
      </c>
      <c r="M19" s="3">
        <v>1867</v>
      </c>
      <c r="N19" s="3">
        <v>1958</v>
      </c>
      <c r="O19" s="3">
        <v>2049</v>
      </c>
      <c r="P19" s="3">
        <v>2085</v>
      </c>
      <c r="Q19" s="3">
        <v>2225</v>
      </c>
      <c r="R19" s="3">
        <v>2314</v>
      </c>
      <c r="S19" s="3">
        <v>2464</v>
      </c>
      <c r="T19" s="3">
        <v>2503</v>
      </c>
      <c r="U19" s="3">
        <v>2358</v>
      </c>
      <c r="V19" s="3">
        <v>2428</v>
      </c>
      <c r="W19" s="3">
        <v>2498</v>
      </c>
      <c r="X19" s="3">
        <v>2623</v>
      </c>
      <c r="Y19" s="3">
        <v>2696</v>
      </c>
      <c r="Z19" s="3">
        <v>2808</v>
      </c>
      <c r="AA19" s="3">
        <v>2895</v>
      </c>
      <c r="AB19" s="3">
        <v>3166</v>
      </c>
      <c r="AC19" s="3">
        <v>3425</v>
      </c>
      <c r="AD19" s="3">
        <v>3620</v>
      </c>
      <c r="AE19" s="3">
        <v>3930</v>
      </c>
      <c r="AF19" s="3">
        <v>4079</v>
      </c>
      <c r="AG19" s="3">
        <v>4252</v>
      </c>
      <c r="AH19" s="3">
        <v>4417</v>
      </c>
      <c r="AI19" s="3">
        <v>4576</v>
      </c>
    </row>
    <row r="20" spans="1:35" x14ac:dyDescent="0.3">
      <c r="A20" s="15" t="s">
        <v>136</v>
      </c>
      <c r="B20" s="3">
        <v>226</v>
      </c>
      <c r="C20" s="3">
        <v>207</v>
      </c>
      <c r="D20" s="3">
        <v>234</v>
      </c>
      <c r="E20" s="3">
        <v>253</v>
      </c>
      <c r="F20" s="3">
        <v>256</v>
      </c>
      <c r="G20" s="3">
        <v>412</v>
      </c>
      <c r="H20" s="3">
        <v>284</v>
      </c>
      <c r="I20" s="3">
        <v>331</v>
      </c>
      <c r="J20" s="3">
        <v>195</v>
      </c>
      <c r="K20" s="3">
        <v>163</v>
      </c>
      <c r="L20" s="3">
        <v>220</v>
      </c>
      <c r="M20" s="3">
        <v>141</v>
      </c>
      <c r="N20" s="3">
        <v>145</v>
      </c>
      <c r="O20" s="3">
        <v>161</v>
      </c>
      <c r="P20" s="3">
        <v>176</v>
      </c>
      <c r="Q20" s="3">
        <v>159</v>
      </c>
      <c r="R20" s="3">
        <v>153</v>
      </c>
      <c r="S20" s="3">
        <v>169</v>
      </c>
      <c r="T20" s="3">
        <v>203</v>
      </c>
      <c r="U20" s="3">
        <v>268</v>
      </c>
      <c r="V20" s="3">
        <v>2615</v>
      </c>
      <c r="W20" s="3">
        <v>2742</v>
      </c>
      <c r="X20" s="3">
        <v>4543</v>
      </c>
      <c r="Y20" s="3">
        <v>3062</v>
      </c>
      <c r="Z20" s="3">
        <v>3002</v>
      </c>
      <c r="AA20" s="3">
        <v>3250</v>
      </c>
      <c r="AB20" s="3">
        <v>3497</v>
      </c>
      <c r="AC20" s="3">
        <v>3629</v>
      </c>
      <c r="AD20" s="3">
        <v>4252</v>
      </c>
      <c r="AE20" s="3">
        <v>4172</v>
      </c>
      <c r="AF20" s="3">
        <v>4306</v>
      </c>
      <c r="AG20" s="3">
        <v>4488</v>
      </c>
      <c r="AH20" s="3">
        <v>4661</v>
      </c>
      <c r="AI20" s="3">
        <v>4830</v>
      </c>
    </row>
    <row r="21" spans="1:35" x14ac:dyDescent="0.3">
      <c r="A21" s="7" t="s">
        <v>191</v>
      </c>
      <c r="B21" s="3">
        <v>34</v>
      </c>
      <c r="C21" s="3">
        <v>35</v>
      </c>
      <c r="D21" s="3">
        <v>66</v>
      </c>
      <c r="E21" s="3">
        <v>111</v>
      </c>
      <c r="F21" s="3">
        <v>132</v>
      </c>
      <c r="G21" s="3">
        <v>296</v>
      </c>
      <c r="H21" s="3">
        <v>141</v>
      </c>
      <c r="I21" s="3">
        <v>117</v>
      </c>
      <c r="J21" s="3">
        <v>137</v>
      </c>
      <c r="K21" s="3">
        <v>149</v>
      </c>
      <c r="L21" s="3">
        <v>188</v>
      </c>
      <c r="M21" s="3">
        <v>107</v>
      </c>
      <c r="N21" s="3">
        <v>112</v>
      </c>
      <c r="O21" s="3">
        <v>127</v>
      </c>
      <c r="P21" s="3">
        <v>139</v>
      </c>
      <c r="Q21" s="3">
        <v>133</v>
      </c>
      <c r="R21" s="3">
        <v>123</v>
      </c>
      <c r="S21" s="3">
        <v>142</v>
      </c>
      <c r="T21" s="3">
        <v>158</v>
      </c>
      <c r="U21" s="3">
        <v>196</v>
      </c>
      <c r="V21" s="3">
        <v>2604</v>
      </c>
      <c r="W21" s="3">
        <v>2723</v>
      </c>
      <c r="X21" s="3">
        <v>2897</v>
      </c>
      <c r="Y21" s="3">
        <v>3025</v>
      </c>
      <c r="Z21" s="3">
        <v>2980</v>
      </c>
      <c r="AA21" s="3">
        <v>3215</v>
      </c>
      <c r="AB21" s="3">
        <v>3440</v>
      </c>
      <c r="AC21" s="3">
        <v>3603</v>
      </c>
      <c r="AD21" s="3">
        <v>4210</v>
      </c>
      <c r="AE21" s="3">
        <v>4138</v>
      </c>
      <c r="AF21" s="3">
        <v>4294</v>
      </c>
      <c r="AG21" s="3">
        <v>4475</v>
      </c>
      <c r="AH21" s="3">
        <v>4649</v>
      </c>
      <c r="AI21" s="3">
        <v>4816</v>
      </c>
    </row>
    <row r="22" spans="1:35" x14ac:dyDescent="0.3">
      <c r="A22" s="7" t="s">
        <v>192</v>
      </c>
      <c r="B22" s="3">
        <v>188</v>
      </c>
      <c r="C22" s="3">
        <v>169</v>
      </c>
      <c r="D22" s="3">
        <v>166</v>
      </c>
      <c r="E22" s="3">
        <v>138</v>
      </c>
      <c r="F22" s="3">
        <v>120</v>
      </c>
      <c r="G22" s="3">
        <v>113</v>
      </c>
      <c r="H22" s="3">
        <v>141</v>
      </c>
      <c r="I22" s="3">
        <v>212</v>
      </c>
      <c r="J22" s="3">
        <v>54</v>
      </c>
      <c r="K22" s="3">
        <v>8</v>
      </c>
      <c r="L22" s="3">
        <v>19</v>
      </c>
      <c r="M22" s="3">
        <v>17</v>
      </c>
      <c r="N22" s="3">
        <v>17</v>
      </c>
      <c r="O22" s="3">
        <v>16</v>
      </c>
      <c r="P22" s="3">
        <v>19</v>
      </c>
      <c r="Q22" s="3">
        <v>18</v>
      </c>
      <c r="R22" s="3">
        <v>22</v>
      </c>
      <c r="S22" s="3">
        <v>18</v>
      </c>
      <c r="T22" s="3">
        <v>35</v>
      </c>
      <c r="U22" s="3">
        <v>61</v>
      </c>
      <c r="V22" s="3">
        <v>10</v>
      </c>
      <c r="W22" s="3">
        <v>16</v>
      </c>
      <c r="X22" s="3">
        <v>1641</v>
      </c>
      <c r="Y22" s="3">
        <v>33</v>
      </c>
      <c r="Z22" s="3">
        <v>19</v>
      </c>
      <c r="AA22" s="3">
        <v>33</v>
      </c>
      <c r="AB22" s="3">
        <v>49</v>
      </c>
      <c r="AC22" s="3">
        <v>24</v>
      </c>
      <c r="AD22" s="3">
        <v>41</v>
      </c>
      <c r="AE22" s="3">
        <v>34</v>
      </c>
      <c r="AF22" s="3">
        <v>12</v>
      </c>
      <c r="AG22" s="3">
        <v>12</v>
      </c>
      <c r="AH22" s="3">
        <v>12</v>
      </c>
      <c r="AI22" s="3">
        <v>14</v>
      </c>
    </row>
    <row r="23" spans="1:35" x14ac:dyDescent="0.3">
      <c r="A23" s="7" t="s">
        <v>193</v>
      </c>
      <c r="B23" s="3">
        <v>4</v>
      </c>
      <c r="C23" s="3">
        <v>3</v>
      </c>
      <c r="D23" s="3">
        <v>2</v>
      </c>
      <c r="E23" s="3">
        <v>4</v>
      </c>
      <c r="F23" s="3">
        <v>4</v>
      </c>
      <c r="G23" s="3">
        <v>3</v>
      </c>
      <c r="H23" s="3">
        <v>3</v>
      </c>
      <c r="I23" s="3">
        <v>2</v>
      </c>
      <c r="J23" s="3">
        <v>4</v>
      </c>
      <c r="K23" s="3">
        <v>6</v>
      </c>
      <c r="L23" s="3">
        <v>14</v>
      </c>
      <c r="M23" s="3">
        <v>16</v>
      </c>
      <c r="N23" s="3">
        <v>16</v>
      </c>
      <c r="O23" s="3">
        <v>18</v>
      </c>
      <c r="P23" s="3">
        <v>18</v>
      </c>
      <c r="Q23" s="3">
        <v>8</v>
      </c>
      <c r="R23" s="3">
        <v>8</v>
      </c>
      <c r="S23" s="3">
        <v>9</v>
      </c>
      <c r="T23" s="3">
        <v>10</v>
      </c>
      <c r="U23" s="3">
        <v>11</v>
      </c>
      <c r="V23" s="3">
        <v>1</v>
      </c>
      <c r="W23" s="3">
        <v>3</v>
      </c>
      <c r="X23" s="3">
        <v>5</v>
      </c>
      <c r="Y23" s="3">
        <v>4</v>
      </c>
      <c r="Z23" s="3">
        <v>3</v>
      </c>
      <c r="AA23" s="3">
        <v>2</v>
      </c>
      <c r="AB23" s="3">
        <v>8</v>
      </c>
      <c r="AC23" s="3">
        <v>2</v>
      </c>
      <c r="AD23" s="3">
        <v>0</v>
      </c>
      <c r="AE23" s="3">
        <v>0</v>
      </c>
      <c r="AF23" s="3">
        <v>0</v>
      </c>
      <c r="AG23" s="3">
        <v>0</v>
      </c>
      <c r="AH23" s="3">
        <v>0</v>
      </c>
      <c r="AI23" s="3">
        <v>0</v>
      </c>
    </row>
    <row r="24" spans="1:35" x14ac:dyDescent="0.3">
      <c r="A24" s="15" t="s">
        <v>141</v>
      </c>
      <c r="B24" s="3">
        <v>6</v>
      </c>
      <c r="C24" s="3">
        <v>4</v>
      </c>
      <c r="D24" s="3">
        <v>4</v>
      </c>
      <c r="E24" s="3">
        <v>6</v>
      </c>
      <c r="F24" s="3">
        <v>6</v>
      </c>
      <c r="G24" s="3">
        <v>176</v>
      </c>
      <c r="H24" s="3">
        <v>4</v>
      </c>
      <c r="I24" s="3">
        <v>3</v>
      </c>
      <c r="J24" s="3">
        <v>3</v>
      </c>
      <c r="K24" s="3">
        <v>4</v>
      </c>
      <c r="L24" s="3">
        <v>98</v>
      </c>
      <c r="M24" s="3">
        <v>3</v>
      </c>
      <c r="N24" s="3">
        <v>5</v>
      </c>
      <c r="O24" s="3">
        <v>7</v>
      </c>
      <c r="P24" s="3">
        <v>6</v>
      </c>
      <c r="Q24" s="3">
        <v>0</v>
      </c>
      <c r="R24" s="3">
        <v>0</v>
      </c>
      <c r="S24" s="3">
        <v>0</v>
      </c>
      <c r="T24" s="3">
        <v>0</v>
      </c>
      <c r="U24" s="3">
        <v>0</v>
      </c>
      <c r="V24" s="3">
        <v>0</v>
      </c>
      <c r="W24" s="3">
        <v>0</v>
      </c>
      <c r="X24" s="3">
        <v>1626</v>
      </c>
      <c r="Y24" s="3">
        <v>3</v>
      </c>
      <c r="Z24" s="3">
        <v>1</v>
      </c>
      <c r="AA24" s="3">
        <v>3</v>
      </c>
      <c r="AB24" s="3">
        <v>14</v>
      </c>
      <c r="AC24" s="3">
        <v>2</v>
      </c>
      <c r="AD24" s="3">
        <v>2</v>
      </c>
      <c r="AE24" s="3">
        <v>2</v>
      </c>
      <c r="AF24" s="3">
        <v>2</v>
      </c>
      <c r="AG24" s="3">
        <v>2</v>
      </c>
      <c r="AH24" s="3">
        <v>2</v>
      </c>
      <c r="AI24" s="3">
        <v>2</v>
      </c>
    </row>
    <row r="25" spans="1:35" x14ac:dyDescent="0.3">
      <c r="A25" s="12" t="s">
        <v>142</v>
      </c>
      <c r="B25" s="12">
        <v>67482</v>
      </c>
      <c r="C25" s="12">
        <v>69010</v>
      </c>
      <c r="D25" s="12">
        <v>70855</v>
      </c>
      <c r="E25" s="12">
        <v>72718</v>
      </c>
      <c r="F25" s="12">
        <v>75060</v>
      </c>
      <c r="G25" s="12">
        <v>78808</v>
      </c>
      <c r="H25" s="12">
        <v>75501</v>
      </c>
      <c r="I25" s="12">
        <v>79252</v>
      </c>
      <c r="J25" s="12">
        <v>80462</v>
      </c>
      <c r="K25" s="12">
        <v>92618</v>
      </c>
      <c r="L25" s="12">
        <v>87832</v>
      </c>
      <c r="M25" s="12">
        <v>93684</v>
      </c>
      <c r="N25" s="12">
        <v>100440</v>
      </c>
      <c r="O25" s="12">
        <v>102006</v>
      </c>
      <c r="P25" s="12">
        <v>107055</v>
      </c>
      <c r="Q25" s="12">
        <v>115706</v>
      </c>
      <c r="R25" s="12">
        <v>121763</v>
      </c>
      <c r="S25" s="12">
        <v>121665</v>
      </c>
      <c r="T25" s="12">
        <v>124707</v>
      </c>
      <c r="U25" s="12">
        <v>114993</v>
      </c>
      <c r="V25" s="12">
        <v>118054</v>
      </c>
      <c r="W25" s="12">
        <v>118937</v>
      </c>
      <c r="X25" s="12">
        <v>122229</v>
      </c>
      <c r="Y25" s="12">
        <v>126815</v>
      </c>
      <c r="Z25" s="12">
        <v>142191</v>
      </c>
      <c r="AA25" s="12">
        <v>146249</v>
      </c>
      <c r="AB25" s="12">
        <v>151738</v>
      </c>
      <c r="AC25" s="12">
        <v>167183</v>
      </c>
      <c r="AD25" s="12">
        <v>171219</v>
      </c>
      <c r="AE25" s="12">
        <v>179574</v>
      </c>
      <c r="AF25" s="12">
        <v>186460</v>
      </c>
      <c r="AG25" s="12">
        <v>192094</v>
      </c>
      <c r="AH25" s="12">
        <v>198847</v>
      </c>
      <c r="AI25" s="12">
        <v>205884</v>
      </c>
    </row>
    <row r="26" spans="1:35" x14ac:dyDescent="0.3">
      <c r="A26" s="15" t="s">
        <v>143</v>
      </c>
      <c r="B26" s="3">
        <v>50944</v>
      </c>
      <c r="C26" s="3">
        <v>53205</v>
      </c>
      <c r="D26" s="3">
        <v>55036</v>
      </c>
      <c r="E26" s="3">
        <v>57408</v>
      </c>
      <c r="F26" s="3">
        <v>59351</v>
      </c>
      <c r="G26" s="3">
        <v>62948</v>
      </c>
      <c r="H26" s="3">
        <v>60809</v>
      </c>
      <c r="I26" s="3">
        <v>65524</v>
      </c>
      <c r="J26" s="3">
        <v>67421</v>
      </c>
      <c r="K26" s="3">
        <v>80147</v>
      </c>
      <c r="L26" s="3">
        <v>75431</v>
      </c>
      <c r="M26" s="3">
        <v>81199</v>
      </c>
      <c r="N26" s="3">
        <v>87855</v>
      </c>
      <c r="O26" s="3">
        <v>90054</v>
      </c>
      <c r="P26" s="3">
        <v>95414</v>
      </c>
      <c r="Q26" s="3">
        <v>103668</v>
      </c>
      <c r="R26" s="3">
        <v>109267</v>
      </c>
      <c r="S26" s="3">
        <v>109846</v>
      </c>
      <c r="T26" s="3">
        <v>112897</v>
      </c>
      <c r="U26" s="3">
        <v>104077</v>
      </c>
      <c r="V26" s="3">
        <v>107464</v>
      </c>
      <c r="W26" s="3">
        <v>109365</v>
      </c>
      <c r="X26" s="3">
        <v>113369</v>
      </c>
      <c r="Y26" s="3">
        <v>118270</v>
      </c>
      <c r="Z26" s="3">
        <v>134112</v>
      </c>
      <c r="AA26" s="3">
        <v>138776</v>
      </c>
      <c r="AB26" s="3">
        <v>144625</v>
      </c>
      <c r="AC26" s="3">
        <v>158129</v>
      </c>
      <c r="AD26" s="3">
        <v>160664</v>
      </c>
      <c r="AE26" s="3">
        <v>168273</v>
      </c>
      <c r="AF26" s="3">
        <v>173972</v>
      </c>
      <c r="AG26" s="3">
        <v>178383</v>
      </c>
      <c r="AH26" s="3">
        <v>184369</v>
      </c>
      <c r="AI26" s="3">
        <v>190108</v>
      </c>
    </row>
    <row r="27" spans="1:35" x14ac:dyDescent="0.3">
      <c r="A27" s="15" t="s">
        <v>144</v>
      </c>
      <c r="B27" s="3">
        <v>17713</v>
      </c>
      <c r="C27" s="3">
        <v>17916</v>
      </c>
      <c r="D27" s="3">
        <v>18398</v>
      </c>
      <c r="E27" s="3">
        <v>19096</v>
      </c>
      <c r="F27" s="3">
        <v>19729</v>
      </c>
      <c r="G27" s="3">
        <v>20328</v>
      </c>
      <c r="H27" s="3">
        <v>20637</v>
      </c>
      <c r="I27" s="3">
        <v>21852</v>
      </c>
      <c r="J27" s="3">
        <v>20867</v>
      </c>
      <c r="K27" s="3">
        <v>22693</v>
      </c>
      <c r="L27" s="3">
        <v>23413</v>
      </c>
      <c r="M27" s="3">
        <v>24904</v>
      </c>
      <c r="N27" s="3">
        <v>27020</v>
      </c>
      <c r="O27" s="3">
        <v>28774</v>
      </c>
      <c r="P27" s="3">
        <v>30044</v>
      </c>
      <c r="Q27" s="3">
        <v>31539</v>
      </c>
      <c r="R27" s="3">
        <v>31825</v>
      </c>
      <c r="S27" s="3">
        <v>32825</v>
      </c>
      <c r="T27" s="3">
        <v>34185</v>
      </c>
      <c r="U27" s="3">
        <v>33628</v>
      </c>
      <c r="V27" s="3">
        <v>30324</v>
      </c>
      <c r="W27" s="3">
        <v>29208</v>
      </c>
      <c r="X27" s="3">
        <v>31203</v>
      </c>
      <c r="Y27" s="3">
        <v>32560</v>
      </c>
      <c r="Z27" s="3">
        <v>36246</v>
      </c>
      <c r="AA27" s="3">
        <v>37652</v>
      </c>
      <c r="AB27" s="3">
        <v>42347</v>
      </c>
      <c r="AC27" s="3">
        <v>43664</v>
      </c>
      <c r="AD27" s="3">
        <v>43507</v>
      </c>
      <c r="AE27" s="3">
        <v>46199</v>
      </c>
      <c r="AF27" s="3">
        <v>48202</v>
      </c>
      <c r="AG27" s="3">
        <v>49507</v>
      </c>
      <c r="AH27" s="3">
        <v>51006</v>
      </c>
      <c r="AI27" s="3">
        <v>52424</v>
      </c>
    </row>
    <row r="28" spans="1:35" x14ac:dyDescent="0.3">
      <c r="A28" s="7" t="s">
        <v>145</v>
      </c>
      <c r="B28" s="3">
        <v>5905</v>
      </c>
      <c r="C28" s="3">
        <v>6106</v>
      </c>
      <c r="D28" s="3">
        <v>6253</v>
      </c>
      <c r="E28" s="3">
        <v>6538</v>
      </c>
      <c r="F28" s="3">
        <v>6684</v>
      </c>
      <c r="G28" s="3">
        <v>6942</v>
      </c>
      <c r="H28" s="3">
        <v>7063</v>
      </c>
      <c r="I28" s="3">
        <v>7233</v>
      </c>
      <c r="J28" s="3">
        <v>7185</v>
      </c>
      <c r="K28" s="3">
        <v>7578</v>
      </c>
      <c r="L28" s="3">
        <v>7836</v>
      </c>
      <c r="M28" s="3">
        <v>8096</v>
      </c>
      <c r="N28" s="3">
        <v>8562</v>
      </c>
      <c r="O28" s="3">
        <v>8748</v>
      </c>
      <c r="P28" s="3">
        <v>8788</v>
      </c>
      <c r="Q28" s="3">
        <v>9065</v>
      </c>
      <c r="R28" s="3">
        <v>9287</v>
      </c>
      <c r="S28" s="3">
        <v>9445</v>
      </c>
      <c r="T28" s="3">
        <v>10261</v>
      </c>
      <c r="U28" s="3">
        <v>9958</v>
      </c>
      <c r="V28" s="3">
        <v>10053</v>
      </c>
      <c r="W28" s="3">
        <v>10172</v>
      </c>
      <c r="X28" s="3">
        <v>10252</v>
      </c>
      <c r="Y28" s="3">
        <v>10501</v>
      </c>
      <c r="Z28" s="3">
        <v>10654</v>
      </c>
      <c r="AA28" s="3">
        <v>10975</v>
      </c>
      <c r="AB28" s="3">
        <v>11980</v>
      </c>
      <c r="AC28" s="3">
        <v>13123</v>
      </c>
      <c r="AD28" s="3">
        <v>14002</v>
      </c>
      <c r="AE28" s="3">
        <v>14601</v>
      </c>
      <c r="AF28" s="3">
        <v>15012</v>
      </c>
      <c r="AG28" s="3">
        <v>15454</v>
      </c>
      <c r="AH28" s="3">
        <v>15894</v>
      </c>
      <c r="AI28" s="3">
        <v>16293</v>
      </c>
    </row>
    <row r="29" spans="1:35" x14ac:dyDescent="0.3">
      <c r="A29" s="7" t="s">
        <v>146</v>
      </c>
      <c r="B29" s="3">
        <v>1821</v>
      </c>
      <c r="C29" s="3">
        <v>1667</v>
      </c>
      <c r="D29" s="3">
        <v>1739</v>
      </c>
      <c r="E29" s="3">
        <v>1869</v>
      </c>
      <c r="F29" s="3">
        <v>2061</v>
      </c>
      <c r="G29" s="3">
        <v>2165</v>
      </c>
      <c r="H29" s="3">
        <v>2255</v>
      </c>
      <c r="I29" s="3">
        <v>2315</v>
      </c>
      <c r="J29" s="3">
        <v>2327</v>
      </c>
      <c r="K29" s="3">
        <v>2422</v>
      </c>
      <c r="L29" s="3">
        <v>2430</v>
      </c>
      <c r="M29" s="3">
        <v>2552</v>
      </c>
      <c r="N29" s="3">
        <v>2971</v>
      </c>
      <c r="O29" s="3">
        <v>2942</v>
      </c>
      <c r="P29" s="3">
        <v>3095</v>
      </c>
      <c r="Q29" s="3">
        <v>3225</v>
      </c>
      <c r="R29" s="3">
        <v>3173</v>
      </c>
      <c r="S29" s="3">
        <v>3185</v>
      </c>
      <c r="T29" s="3">
        <v>3956</v>
      </c>
      <c r="U29" s="3">
        <v>3899</v>
      </c>
      <c r="V29" s="3">
        <v>3968</v>
      </c>
      <c r="W29" s="3">
        <v>3800</v>
      </c>
      <c r="X29" s="3">
        <v>4053</v>
      </c>
      <c r="Y29" s="3">
        <v>4208</v>
      </c>
      <c r="Z29" s="3">
        <v>4401</v>
      </c>
      <c r="AA29" s="3">
        <v>4609</v>
      </c>
      <c r="AB29" s="3">
        <v>5685</v>
      </c>
      <c r="AC29" s="3">
        <v>6200</v>
      </c>
      <c r="AD29" s="3">
        <v>6251</v>
      </c>
      <c r="AE29" s="3">
        <v>6413</v>
      </c>
      <c r="AF29" s="3">
        <v>6586</v>
      </c>
      <c r="AG29" s="3">
        <v>6694</v>
      </c>
      <c r="AH29" s="3">
        <v>6972</v>
      </c>
      <c r="AI29" s="3">
        <v>7226</v>
      </c>
    </row>
    <row r="30" spans="1:35" x14ac:dyDescent="0.3">
      <c r="A30" s="7" t="s">
        <v>147</v>
      </c>
      <c r="B30" s="3">
        <v>1449</v>
      </c>
      <c r="C30" s="3">
        <v>1294</v>
      </c>
      <c r="D30" s="3">
        <v>1352</v>
      </c>
      <c r="E30" s="3">
        <v>1396</v>
      </c>
      <c r="F30" s="3">
        <v>1396</v>
      </c>
      <c r="G30" s="3">
        <v>1392</v>
      </c>
      <c r="H30" s="3">
        <v>1304</v>
      </c>
      <c r="I30" s="3">
        <v>1609</v>
      </c>
      <c r="J30" s="3">
        <v>1187</v>
      </c>
      <c r="K30" s="3">
        <v>2025</v>
      </c>
      <c r="L30" s="3">
        <v>2325</v>
      </c>
      <c r="M30" s="3">
        <v>2938</v>
      </c>
      <c r="N30" s="3">
        <v>3369</v>
      </c>
      <c r="O30" s="3">
        <v>3683</v>
      </c>
      <c r="P30" s="3">
        <v>4568</v>
      </c>
      <c r="Q30" s="3">
        <v>5022</v>
      </c>
      <c r="R30" s="3">
        <v>4806</v>
      </c>
      <c r="S30" s="3">
        <v>4992</v>
      </c>
      <c r="T30" s="3">
        <v>4975</v>
      </c>
      <c r="U30" s="3">
        <v>5046</v>
      </c>
      <c r="V30" s="3">
        <v>4817</v>
      </c>
      <c r="W30" s="3">
        <v>4788</v>
      </c>
      <c r="X30" s="3">
        <v>5342</v>
      </c>
      <c r="Y30" s="3">
        <v>5772</v>
      </c>
      <c r="Z30" s="3">
        <v>7502</v>
      </c>
      <c r="AA30" s="3">
        <v>6744</v>
      </c>
      <c r="AB30" s="3">
        <v>6133</v>
      </c>
      <c r="AC30" s="3">
        <v>6475</v>
      </c>
      <c r="AD30" s="3">
        <v>6798</v>
      </c>
      <c r="AE30" s="3">
        <v>7162</v>
      </c>
      <c r="AF30" s="3">
        <v>7564</v>
      </c>
      <c r="AG30" s="3">
        <v>7710</v>
      </c>
      <c r="AH30" s="3">
        <v>7902</v>
      </c>
      <c r="AI30" s="3">
        <v>8094</v>
      </c>
    </row>
    <row r="31" spans="1:35" x14ac:dyDescent="0.3">
      <c r="A31" s="7" t="s">
        <v>148</v>
      </c>
      <c r="B31" s="3">
        <v>5276</v>
      </c>
      <c r="C31" s="3">
        <v>5610</v>
      </c>
      <c r="D31" s="3">
        <v>5659</v>
      </c>
      <c r="E31" s="3">
        <v>5752</v>
      </c>
      <c r="F31" s="3">
        <v>5905</v>
      </c>
      <c r="G31" s="3">
        <v>5989</v>
      </c>
      <c r="H31" s="3">
        <v>6155</v>
      </c>
      <c r="I31" s="3">
        <v>6565</v>
      </c>
      <c r="J31" s="3">
        <v>5856</v>
      </c>
      <c r="K31" s="3">
        <v>6065</v>
      </c>
      <c r="L31" s="3">
        <v>6257</v>
      </c>
      <c r="M31" s="3">
        <v>7342</v>
      </c>
      <c r="N31" s="3">
        <v>7874</v>
      </c>
      <c r="O31" s="3">
        <v>8393</v>
      </c>
      <c r="P31" s="3">
        <v>8542</v>
      </c>
      <c r="Q31" s="3">
        <v>9017</v>
      </c>
      <c r="R31" s="3">
        <v>9105</v>
      </c>
      <c r="S31" s="3">
        <v>9322</v>
      </c>
      <c r="T31" s="3">
        <v>9489</v>
      </c>
      <c r="U31" s="3">
        <v>8990</v>
      </c>
      <c r="V31" s="3">
        <v>5331</v>
      </c>
      <c r="W31" s="3">
        <v>5589</v>
      </c>
      <c r="X31" s="3">
        <v>5819</v>
      </c>
      <c r="Y31" s="3">
        <v>6177</v>
      </c>
      <c r="Z31" s="3">
        <v>6722</v>
      </c>
      <c r="AA31" s="3">
        <v>7672</v>
      </c>
      <c r="AB31" s="3">
        <v>9743</v>
      </c>
      <c r="AC31" s="3">
        <v>9041</v>
      </c>
      <c r="AD31" s="3">
        <v>9172</v>
      </c>
      <c r="AE31" s="3">
        <v>9779</v>
      </c>
      <c r="AF31" s="3">
        <v>10171</v>
      </c>
      <c r="AG31" s="3">
        <v>10596</v>
      </c>
      <c r="AH31" s="3">
        <v>11019</v>
      </c>
      <c r="AI31" s="3">
        <v>11421</v>
      </c>
    </row>
    <row r="32" spans="1:35" x14ac:dyDescent="0.3">
      <c r="A32" s="9" t="s">
        <v>82</v>
      </c>
      <c r="B32" s="3">
        <v>4172</v>
      </c>
      <c r="C32" s="3">
        <v>4533</v>
      </c>
      <c r="D32" s="3">
        <v>4606</v>
      </c>
      <c r="E32" s="3">
        <v>4661</v>
      </c>
      <c r="F32" s="3">
        <v>4799</v>
      </c>
      <c r="G32" s="3">
        <v>4844</v>
      </c>
      <c r="H32" s="3">
        <v>5016</v>
      </c>
      <c r="I32" s="3">
        <v>5305</v>
      </c>
      <c r="J32" s="3">
        <v>5791</v>
      </c>
      <c r="K32" s="3">
        <v>6005</v>
      </c>
      <c r="L32" s="3">
        <v>6177</v>
      </c>
      <c r="M32" s="3">
        <v>7246</v>
      </c>
      <c r="N32" s="3">
        <v>7720</v>
      </c>
      <c r="O32" s="3">
        <v>8252</v>
      </c>
      <c r="P32" s="3">
        <v>8301</v>
      </c>
      <c r="Q32" s="3">
        <v>8656</v>
      </c>
      <c r="R32" s="3">
        <v>8696</v>
      </c>
      <c r="S32" s="3">
        <v>9079</v>
      </c>
      <c r="T32" s="3">
        <v>9264</v>
      </c>
      <c r="U32" s="3">
        <v>8765</v>
      </c>
      <c r="V32" s="3">
        <v>5014</v>
      </c>
      <c r="W32" s="3">
        <v>5310</v>
      </c>
      <c r="X32" s="3">
        <v>5540</v>
      </c>
      <c r="Y32" s="3">
        <v>5869</v>
      </c>
      <c r="Z32" s="3">
        <v>6334</v>
      </c>
      <c r="AA32" s="3">
        <v>6594</v>
      </c>
      <c r="AB32" s="3">
        <v>7272</v>
      </c>
      <c r="AC32" s="3">
        <v>8117</v>
      </c>
      <c r="AD32" s="3">
        <v>8721</v>
      </c>
      <c r="AE32" s="3">
        <v>9450</v>
      </c>
      <c r="AF32" s="3">
        <v>9835</v>
      </c>
      <c r="AG32" s="3">
        <v>10251</v>
      </c>
      <c r="AH32" s="3">
        <v>10664</v>
      </c>
      <c r="AI32" s="3">
        <v>11057</v>
      </c>
    </row>
    <row r="33" spans="1:35" x14ac:dyDescent="0.3">
      <c r="A33" s="9" t="s">
        <v>149</v>
      </c>
      <c r="B33" s="3">
        <v>1104</v>
      </c>
      <c r="C33" s="3">
        <v>1077</v>
      </c>
      <c r="D33" s="3">
        <v>1053</v>
      </c>
      <c r="E33" s="3">
        <v>1091</v>
      </c>
      <c r="F33" s="3">
        <v>1106</v>
      </c>
      <c r="G33" s="3">
        <v>1145</v>
      </c>
      <c r="H33" s="3">
        <v>1140</v>
      </c>
      <c r="I33" s="3">
        <v>1260</v>
      </c>
      <c r="J33" s="3">
        <v>65</v>
      </c>
      <c r="K33" s="3">
        <v>60</v>
      </c>
      <c r="L33" s="3">
        <v>80</v>
      </c>
      <c r="M33" s="3">
        <v>96</v>
      </c>
      <c r="N33" s="3">
        <v>153</v>
      </c>
      <c r="O33" s="3">
        <v>141</v>
      </c>
      <c r="P33" s="3">
        <v>241</v>
      </c>
      <c r="Q33" s="3">
        <v>361</v>
      </c>
      <c r="R33" s="3">
        <v>409</v>
      </c>
      <c r="S33" s="3">
        <v>243</v>
      </c>
      <c r="T33" s="3">
        <v>226</v>
      </c>
      <c r="U33" s="3">
        <v>225</v>
      </c>
      <c r="V33" s="3">
        <v>317</v>
      </c>
      <c r="W33" s="3">
        <v>279</v>
      </c>
      <c r="X33" s="3">
        <v>279</v>
      </c>
      <c r="Y33" s="3">
        <v>308</v>
      </c>
      <c r="Z33" s="3">
        <v>388</v>
      </c>
      <c r="AA33" s="3">
        <v>1078</v>
      </c>
      <c r="AB33" s="3">
        <v>2471</v>
      </c>
      <c r="AC33" s="3">
        <v>924</v>
      </c>
      <c r="AD33" s="3">
        <v>451</v>
      </c>
      <c r="AE33" s="3">
        <v>329</v>
      </c>
      <c r="AF33" s="3">
        <v>336</v>
      </c>
      <c r="AG33" s="3">
        <v>345</v>
      </c>
      <c r="AH33" s="3">
        <v>355</v>
      </c>
      <c r="AI33" s="3">
        <v>364</v>
      </c>
    </row>
    <row r="34" spans="1:35" x14ac:dyDescent="0.3">
      <c r="A34" s="7" t="s">
        <v>150</v>
      </c>
      <c r="B34" s="3">
        <v>255</v>
      </c>
      <c r="C34" s="3">
        <v>244</v>
      </c>
      <c r="D34" s="3">
        <v>238</v>
      </c>
      <c r="E34" s="3">
        <v>265</v>
      </c>
      <c r="F34" s="3">
        <v>284</v>
      </c>
      <c r="G34" s="3">
        <v>351</v>
      </c>
      <c r="H34" s="3">
        <v>383</v>
      </c>
      <c r="I34" s="3">
        <v>451</v>
      </c>
      <c r="J34" s="3">
        <v>426</v>
      </c>
      <c r="K34" s="3">
        <v>574</v>
      </c>
      <c r="L34" s="3">
        <v>534</v>
      </c>
      <c r="M34" s="3">
        <v>469</v>
      </c>
      <c r="N34" s="3">
        <v>463</v>
      </c>
      <c r="O34" s="3">
        <v>678</v>
      </c>
      <c r="P34" s="3">
        <v>699</v>
      </c>
      <c r="Q34" s="3">
        <v>811</v>
      </c>
      <c r="R34" s="3">
        <v>841</v>
      </c>
      <c r="S34" s="3">
        <v>836</v>
      </c>
      <c r="T34" s="3">
        <v>805</v>
      </c>
      <c r="U34" s="3">
        <v>702</v>
      </c>
      <c r="V34" s="3">
        <v>712</v>
      </c>
      <c r="W34" s="3">
        <v>679</v>
      </c>
      <c r="X34" s="3">
        <v>706</v>
      </c>
      <c r="Y34" s="3">
        <v>740</v>
      </c>
      <c r="Z34" s="3">
        <v>875</v>
      </c>
      <c r="AA34" s="3">
        <v>828</v>
      </c>
      <c r="AB34" s="3">
        <v>2431</v>
      </c>
      <c r="AC34" s="3">
        <v>2657</v>
      </c>
      <c r="AD34" s="3">
        <v>1101</v>
      </c>
      <c r="AE34" s="3">
        <v>1118</v>
      </c>
      <c r="AF34" s="3">
        <v>1133</v>
      </c>
      <c r="AG34" s="3">
        <v>1182</v>
      </c>
      <c r="AH34" s="3">
        <v>1205</v>
      </c>
      <c r="AI34" s="3">
        <v>1228</v>
      </c>
    </row>
    <row r="35" spans="1:35" x14ac:dyDescent="0.3">
      <c r="A35" s="7" t="s">
        <v>151</v>
      </c>
      <c r="B35" s="3">
        <v>698</v>
      </c>
      <c r="C35" s="3">
        <v>517</v>
      </c>
      <c r="D35" s="3">
        <v>540</v>
      </c>
      <c r="E35" s="3">
        <v>572</v>
      </c>
      <c r="F35" s="3">
        <v>557</v>
      </c>
      <c r="G35" s="3">
        <v>557</v>
      </c>
      <c r="H35" s="3">
        <v>555</v>
      </c>
      <c r="I35" s="3">
        <v>557</v>
      </c>
      <c r="J35" s="3">
        <v>553</v>
      </c>
      <c r="K35" s="3">
        <v>569</v>
      </c>
      <c r="L35" s="3">
        <v>591</v>
      </c>
      <c r="M35" s="3">
        <v>48</v>
      </c>
      <c r="N35" s="3">
        <v>51</v>
      </c>
      <c r="O35" s="3">
        <v>53</v>
      </c>
      <c r="P35" s="3">
        <v>0</v>
      </c>
      <c r="Q35" s="3">
        <v>0</v>
      </c>
      <c r="R35" s="3">
        <v>0</v>
      </c>
      <c r="S35" s="3">
        <v>0</v>
      </c>
      <c r="T35" s="3">
        <v>2</v>
      </c>
      <c r="U35" s="3">
        <v>42</v>
      </c>
      <c r="V35" s="3">
        <v>13</v>
      </c>
      <c r="W35" s="3">
        <v>8</v>
      </c>
      <c r="X35" s="3">
        <v>3</v>
      </c>
      <c r="Y35" s="3">
        <v>19</v>
      </c>
      <c r="Z35" s="3">
        <v>9</v>
      </c>
      <c r="AA35" s="3">
        <v>10</v>
      </c>
      <c r="AB35" s="3">
        <v>7</v>
      </c>
      <c r="AC35" s="3">
        <v>8</v>
      </c>
      <c r="AD35" s="3">
        <v>6</v>
      </c>
      <c r="AE35" s="3">
        <v>6</v>
      </c>
      <c r="AF35" s="3">
        <v>6</v>
      </c>
      <c r="AG35" s="3">
        <v>6</v>
      </c>
      <c r="AH35" s="3">
        <v>6</v>
      </c>
      <c r="AI35" s="3">
        <v>7</v>
      </c>
    </row>
    <row r="36" spans="1:35" x14ac:dyDescent="0.3">
      <c r="A36" s="7" t="s">
        <v>194</v>
      </c>
      <c r="B36" s="3">
        <v>1753</v>
      </c>
      <c r="C36" s="3">
        <v>1903</v>
      </c>
      <c r="D36" s="3">
        <v>1998</v>
      </c>
      <c r="E36" s="3">
        <v>2065</v>
      </c>
      <c r="F36" s="3">
        <v>2133</v>
      </c>
      <c r="G36" s="3">
        <v>2236</v>
      </c>
      <c r="H36" s="3">
        <v>2192</v>
      </c>
      <c r="I36" s="3">
        <v>2316</v>
      </c>
      <c r="J36" s="3">
        <v>2558</v>
      </c>
      <c r="K36" s="3">
        <v>2663</v>
      </c>
      <c r="L36" s="3">
        <v>2628</v>
      </c>
      <c r="M36" s="3">
        <v>2677</v>
      </c>
      <c r="N36" s="3">
        <v>2806</v>
      </c>
      <c r="O36" s="3">
        <v>3313</v>
      </c>
      <c r="P36" s="3">
        <v>3288</v>
      </c>
      <c r="Q36" s="3">
        <v>3276</v>
      </c>
      <c r="R36" s="3">
        <v>3676</v>
      </c>
      <c r="S36" s="3">
        <v>3949</v>
      </c>
      <c r="T36" s="3">
        <v>3500</v>
      </c>
      <c r="U36" s="3">
        <v>3852</v>
      </c>
      <c r="V36" s="3">
        <v>4086</v>
      </c>
      <c r="W36" s="3">
        <v>2988</v>
      </c>
      <c r="X36" s="3">
        <v>3846</v>
      </c>
      <c r="Y36" s="3">
        <v>3866</v>
      </c>
      <c r="Z36" s="3">
        <v>4658</v>
      </c>
      <c r="AA36" s="3">
        <v>5291</v>
      </c>
      <c r="AB36" s="3">
        <v>4741</v>
      </c>
      <c r="AC36" s="3">
        <v>4401</v>
      </c>
      <c r="AD36" s="3">
        <v>4255</v>
      </c>
      <c r="AE36" s="3">
        <v>5651</v>
      </c>
      <c r="AF36" s="3">
        <v>6220</v>
      </c>
      <c r="AG36" s="3">
        <v>6329</v>
      </c>
      <c r="AH36" s="3">
        <v>6445</v>
      </c>
      <c r="AI36" s="3">
        <v>6563</v>
      </c>
    </row>
    <row r="37" spans="1:35" x14ac:dyDescent="0.3">
      <c r="A37" s="7" t="s">
        <v>195</v>
      </c>
      <c r="B37" s="3">
        <v>555</v>
      </c>
      <c r="C37" s="3">
        <v>576</v>
      </c>
      <c r="D37" s="3">
        <v>617</v>
      </c>
      <c r="E37" s="3">
        <v>640</v>
      </c>
      <c r="F37" s="3">
        <v>710</v>
      </c>
      <c r="G37" s="3">
        <v>696</v>
      </c>
      <c r="H37" s="3">
        <v>730</v>
      </c>
      <c r="I37" s="3">
        <v>805</v>
      </c>
      <c r="J37" s="3">
        <v>776</v>
      </c>
      <c r="K37" s="3">
        <v>797</v>
      </c>
      <c r="L37" s="3">
        <v>813</v>
      </c>
      <c r="M37" s="3">
        <v>782</v>
      </c>
      <c r="N37" s="3">
        <v>925</v>
      </c>
      <c r="O37" s="3">
        <v>962</v>
      </c>
      <c r="P37" s="3">
        <v>1064</v>
      </c>
      <c r="Q37" s="3">
        <v>1124</v>
      </c>
      <c r="R37" s="3">
        <v>937</v>
      </c>
      <c r="S37" s="3">
        <v>1097</v>
      </c>
      <c r="T37" s="3">
        <v>1197</v>
      </c>
      <c r="U37" s="3">
        <v>1139</v>
      </c>
      <c r="V37" s="3">
        <v>1344</v>
      </c>
      <c r="W37" s="3">
        <v>1185</v>
      </c>
      <c r="X37" s="3">
        <v>1182</v>
      </c>
      <c r="Y37" s="3">
        <v>1278</v>
      </c>
      <c r="Z37" s="3">
        <v>1425</v>
      </c>
      <c r="AA37" s="3">
        <v>1524</v>
      </c>
      <c r="AB37" s="3">
        <v>1628</v>
      </c>
      <c r="AC37" s="3">
        <v>1760</v>
      </c>
      <c r="AD37" s="3">
        <v>1921</v>
      </c>
      <c r="AE37" s="3">
        <v>1469</v>
      </c>
      <c r="AF37" s="3">
        <v>1510</v>
      </c>
      <c r="AG37" s="3">
        <v>1536</v>
      </c>
      <c r="AH37" s="3">
        <v>1563</v>
      </c>
      <c r="AI37" s="3">
        <v>1591</v>
      </c>
    </row>
    <row r="38" spans="1:35" x14ac:dyDescent="0.3">
      <c r="A38" s="15" t="s">
        <v>153</v>
      </c>
      <c r="B38" s="3">
        <v>1828</v>
      </c>
      <c r="C38" s="3">
        <v>2325</v>
      </c>
      <c r="D38" s="3">
        <v>2337</v>
      </c>
      <c r="E38" s="3">
        <v>2229</v>
      </c>
      <c r="F38" s="3">
        <v>2234</v>
      </c>
      <c r="G38" s="3">
        <v>1664</v>
      </c>
      <c r="H38" s="3">
        <v>1669</v>
      </c>
      <c r="I38" s="3">
        <v>2820</v>
      </c>
      <c r="J38" s="3">
        <v>1161</v>
      </c>
      <c r="K38" s="3">
        <v>9354</v>
      </c>
      <c r="L38" s="3">
        <v>1488</v>
      </c>
      <c r="M38" s="3">
        <v>3039</v>
      </c>
      <c r="N38" s="3">
        <v>3162</v>
      </c>
      <c r="O38" s="3">
        <v>3691</v>
      </c>
      <c r="P38" s="3">
        <v>3676</v>
      </c>
      <c r="Q38" s="3">
        <v>5640</v>
      </c>
      <c r="R38" s="3">
        <v>8026</v>
      </c>
      <c r="S38" s="3">
        <v>4973</v>
      </c>
      <c r="T38" s="3">
        <v>4466</v>
      </c>
      <c r="U38" s="3">
        <v>3252</v>
      </c>
      <c r="V38" s="3">
        <v>3442</v>
      </c>
      <c r="W38" s="3">
        <v>3164</v>
      </c>
      <c r="X38" s="3">
        <v>3031</v>
      </c>
      <c r="Y38" s="3">
        <v>3145</v>
      </c>
      <c r="Z38" s="3">
        <v>3680</v>
      </c>
      <c r="AA38" s="3">
        <v>4600</v>
      </c>
      <c r="AB38" s="3">
        <v>4767</v>
      </c>
      <c r="AC38" s="3">
        <v>4982</v>
      </c>
      <c r="AD38" s="3">
        <v>6386</v>
      </c>
      <c r="AE38" s="3">
        <v>6383</v>
      </c>
      <c r="AF38" s="3">
        <v>7067</v>
      </c>
      <c r="AG38" s="3">
        <v>6460</v>
      </c>
      <c r="AH38" s="3">
        <v>6931</v>
      </c>
      <c r="AI38" s="3">
        <v>7069</v>
      </c>
    </row>
    <row r="39" spans="1:35" x14ac:dyDescent="0.3">
      <c r="A39" s="7" t="s">
        <v>154</v>
      </c>
      <c r="B39" s="3">
        <v>800</v>
      </c>
      <c r="C39" s="3">
        <v>820</v>
      </c>
      <c r="D39" s="3">
        <v>778</v>
      </c>
      <c r="E39" s="3">
        <v>811</v>
      </c>
      <c r="F39" s="3">
        <v>848</v>
      </c>
      <c r="G39" s="3">
        <v>601</v>
      </c>
      <c r="H39" s="3">
        <v>828</v>
      </c>
      <c r="I39" s="3">
        <v>646</v>
      </c>
      <c r="J39" s="3">
        <v>676</v>
      </c>
      <c r="K39" s="3">
        <v>714</v>
      </c>
      <c r="L39" s="3">
        <v>176</v>
      </c>
      <c r="M39" s="3">
        <v>912</v>
      </c>
      <c r="N39" s="3">
        <v>1051</v>
      </c>
      <c r="O39" s="3">
        <v>1072</v>
      </c>
      <c r="P39" s="3">
        <v>942</v>
      </c>
      <c r="Q39" s="3">
        <v>878</v>
      </c>
      <c r="R39" s="3">
        <v>964</v>
      </c>
      <c r="S39" s="3">
        <v>990</v>
      </c>
      <c r="T39" s="3">
        <v>2122</v>
      </c>
      <c r="U39" s="3">
        <v>1930</v>
      </c>
      <c r="V39" s="3">
        <v>1919</v>
      </c>
      <c r="W39" s="3">
        <v>1888</v>
      </c>
      <c r="X39" s="3">
        <v>2007</v>
      </c>
      <c r="Y39" s="3">
        <v>2163</v>
      </c>
      <c r="Z39" s="3">
        <v>2600</v>
      </c>
      <c r="AA39" s="3">
        <v>3276</v>
      </c>
      <c r="AB39" s="3">
        <v>3060</v>
      </c>
      <c r="AC39" s="3">
        <v>3123</v>
      </c>
      <c r="AD39" s="3">
        <v>4612</v>
      </c>
      <c r="AE39" s="3">
        <v>4791</v>
      </c>
      <c r="AF39" s="3">
        <v>5532</v>
      </c>
      <c r="AG39" s="3">
        <v>5130</v>
      </c>
      <c r="AH39" s="3">
        <v>5494</v>
      </c>
      <c r="AI39" s="3">
        <v>5691</v>
      </c>
    </row>
    <row r="40" spans="1:35" x14ac:dyDescent="0.3">
      <c r="A40" s="7" t="s">
        <v>172</v>
      </c>
      <c r="B40" s="3">
        <v>16</v>
      </c>
      <c r="C40" s="3">
        <v>10</v>
      </c>
      <c r="D40" s="3">
        <v>8</v>
      </c>
      <c r="E40" s="3">
        <v>19</v>
      </c>
      <c r="F40" s="3">
        <v>7</v>
      </c>
      <c r="G40" s="3">
        <v>51</v>
      </c>
      <c r="H40" s="3">
        <v>-177</v>
      </c>
      <c r="I40" s="3">
        <v>5</v>
      </c>
      <c r="J40" s="3">
        <v>14</v>
      </c>
      <c r="K40" s="3">
        <v>-75</v>
      </c>
      <c r="L40" s="3">
        <v>-425</v>
      </c>
      <c r="M40" s="3">
        <v>11</v>
      </c>
      <c r="N40" s="3">
        <v>285</v>
      </c>
      <c r="O40" s="3">
        <v>361</v>
      </c>
      <c r="P40" s="3">
        <v>314</v>
      </c>
      <c r="Q40" s="3">
        <v>604</v>
      </c>
      <c r="R40" s="3">
        <v>615</v>
      </c>
      <c r="S40" s="3">
        <v>347</v>
      </c>
      <c r="T40" s="3">
        <v>-76</v>
      </c>
      <c r="U40" s="3">
        <v>-48</v>
      </c>
      <c r="V40" s="3">
        <v>37</v>
      </c>
      <c r="W40" s="3">
        <v>0</v>
      </c>
      <c r="X40" s="3">
        <v>20</v>
      </c>
      <c r="Y40" s="3">
        <v>-23</v>
      </c>
      <c r="Z40" s="3">
        <v>33</v>
      </c>
      <c r="AA40" s="3">
        <v>-2</v>
      </c>
      <c r="AB40" s="3">
        <v>346</v>
      </c>
      <c r="AC40" s="3">
        <v>121</v>
      </c>
      <c r="AD40" s="3">
        <v>16</v>
      </c>
      <c r="AE40" s="3">
        <v>0</v>
      </c>
      <c r="AF40" s="3">
        <v>2</v>
      </c>
      <c r="AG40" s="3">
        <v>2</v>
      </c>
      <c r="AH40" s="3">
        <v>2</v>
      </c>
      <c r="AI40" s="3">
        <v>2</v>
      </c>
    </row>
    <row r="41" spans="1:35" x14ac:dyDescent="0.3">
      <c r="A41" s="7" t="s">
        <v>186</v>
      </c>
      <c r="B41" s="3">
        <v>27</v>
      </c>
      <c r="C41" s="3">
        <v>24</v>
      </c>
      <c r="D41" s="3">
        <v>12</v>
      </c>
      <c r="E41" s="3">
        <v>213</v>
      </c>
      <c r="F41" s="3">
        <v>31</v>
      </c>
      <c r="G41" s="3">
        <v>42</v>
      </c>
      <c r="H41" s="3">
        <v>20</v>
      </c>
      <c r="I41" s="3">
        <v>17</v>
      </c>
      <c r="J41" s="3">
        <v>142</v>
      </c>
      <c r="K41" s="3">
        <v>8</v>
      </c>
      <c r="L41" s="3">
        <v>34</v>
      </c>
      <c r="M41" s="3">
        <v>37</v>
      </c>
      <c r="N41" s="3">
        <v>38</v>
      </c>
      <c r="O41" s="3">
        <v>350</v>
      </c>
      <c r="P41" s="3">
        <v>437</v>
      </c>
      <c r="Q41" s="3">
        <v>916</v>
      </c>
      <c r="R41" s="3">
        <v>1302</v>
      </c>
      <c r="S41" s="3">
        <v>938</v>
      </c>
      <c r="T41" s="3">
        <v>471</v>
      </c>
      <c r="U41" s="3">
        <v>164</v>
      </c>
      <c r="V41" s="3">
        <v>97</v>
      </c>
      <c r="W41" s="3">
        <v>35</v>
      </c>
      <c r="X41" s="3">
        <v>28</v>
      </c>
      <c r="Y41" s="3">
        <v>30</v>
      </c>
      <c r="Z41" s="3">
        <v>-10</v>
      </c>
      <c r="AA41" s="3">
        <v>32</v>
      </c>
      <c r="AB41" s="3">
        <v>35</v>
      </c>
      <c r="AC41" s="3">
        <v>36</v>
      </c>
      <c r="AD41" s="3">
        <v>51</v>
      </c>
      <c r="AE41" s="3">
        <v>49</v>
      </c>
      <c r="AF41" s="3">
        <v>44</v>
      </c>
      <c r="AG41" s="3">
        <v>44</v>
      </c>
      <c r="AH41" s="3">
        <v>44</v>
      </c>
      <c r="AI41" s="3">
        <v>45</v>
      </c>
    </row>
    <row r="42" spans="1:35" x14ac:dyDescent="0.3">
      <c r="A42" s="7" t="s">
        <v>174</v>
      </c>
      <c r="B42" s="3">
        <v>716</v>
      </c>
      <c r="C42" s="3">
        <v>1274</v>
      </c>
      <c r="D42" s="3">
        <v>1281</v>
      </c>
      <c r="E42" s="3">
        <v>962</v>
      </c>
      <c r="F42" s="3">
        <v>966</v>
      </c>
      <c r="G42" s="3">
        <v>681</v>
      </c>
      <c r="H42" s="3">
        <v>726</v>
      </c>
      <c r="I42" s="3">
        <v>1938</v>
      </c>
      <c r="J42" s="3">
        <v>108</v>
      </c>
      <c r="K42" s="3">
        <v>8330</v>
      </c>
      <c r="L42" s="3">
        <v>1268</v>
      </c>
      <c r="M42" s="3">
        <v>1671</v>
      </c>
      <c r="N42" s="3">
        <v>1276</v>
      </c>
      <c r="O42" s="3">
        <v>1377</v>
      </c>
      <c r="P42" s="3">
        <v>1500</v>
      </c>
      <c r="Q42" s="3">
        <v>2593</v>
      </c>
      <c r="R42" s="3">
        <v>4678</v>
      </c>
      <c r="S42" s="3">
        <v>2210</v>
      </c>
      <c r="T42" s="3">
        <v>1481</v>
      </c>
      <c r="U42" s="3">
        <v>908</v>
      </c>
      <c r="V42" s="3">
        <v>844</v>
      </c>
      <c r="W42" s="3">
        <v>972</v>
      </c>
      <c r="X42" s="3">
        <v>693</v>
      </c>
      <c r="Y42" s="3">
        <v>708</v>
      </c>
      <c r="Z42" s="3">
        <v>711</v>
      </c>
      <c r="AA42" s="3">
        <v>929</v>
      </c>
      <c r="AB42" s="3">
        <v>912</v>
      </c>
      <c r="AC42" s="3">
        <v>1201</v>
      </c>
      <c r="AD42" s="3">
        <v>941</v>
      </c>
      <c r="AE42" s="3">
        <v>1121</v>
      </c>
      <c r="AF42" s="3">
        <v>1055</v>
      </c>
      <c r="AG42" s="3">
        <v>839</v>
      </c>
      <c r="AH42" s="3">
        <v>928</v>
      </c>
      <c r="AI42" s="3">
        <v>860</v>
      </c>
    </row>
    <row r="43" spans="1:35" x14ac:dyDescent="0.3">
      <c r="A43" s="7" t="s">
        <v>187</v>
      </c>
      <c r="B43" s="3">
        <v>270</v>
      </c>
      <c r="C43" s="3">
        <v>198</v>
      </c>
      <c r="D43" s="3">
        <v>259</v>
      </c>
      <c r="E43" s="3">
        <v>223</v>
      </c>
      <c r="F43" s="3">
        <v>381</v>
      </c>
      <c r="G43" s="3">
        <v>288</v>
      </c>
      <c r="H43" s="3">
        <v>272</v>
      </c>
      <c r="I43" s="3">
        <v>215</v>
      </c>
      <c r="J43" s="3">
        <v>221</v>
      </c>
      <c r="K43" s="3">
        <v>377</v>
      </c>
      <c r="L43" s="3">
        <v>435</v>
      </c>
      <c r="M43" s="3">
        <v>409</v>
      </c>
      <c r="N43" s="3">
        <v>511</v>
      </c>
      <c r="O43" s="3">
        <v>531</v>
      </c>
      <c r="P43" s="3">
        <v>482</v>
      </c>
      <c r="Q43" s="3">
        <v>649</v>
      </c>
      <c r="R43" s="3">
        <v>467</v>
      </c>
      <c r="S43" s="3">
        <v>488</v>
      </c>
      <c r="T43" s="3">
        <v>468</v>
      </c>
      <c r="U43" s="3">
        <v>298</v>
      </c>
      <c r="V43" s="3">
        <v>544</v>
      </c>
      <c r="W43" s="3">
        <v>268</v>
      </c>
      <c r="X43" s="3">
        <v>282</v>
      </c>
      <c r="Y43" s="3">
        <v>267</v>
      </c>
      <c r="Z43" s="3">
        <v>347</v>
      </c>
      <c r="AA43" s="3">
        <v>365</v>
      </c>
      <c r="AB43" s="3">
        <v>414</v>
      </c>
      <c r="AC43" s="3">
        <v>501</v>
      </c>
      <c r="AD43" s="3">
        <v>767</v>
      </c>
      <c r="AE43" s="3">
        <v>422</v>
      </c>
      <c r="AF43" s="3">
        <v>434</v>
      </c>
      <c r="AG43" s="3">
        <v>446</v>
      </c>
      <c r="AH43" s="3">
        <v>463</v>
      </c>
      <c r="AI43" s="3">
        <v>471</v>
      </c>
    </row>
    <row r="44" spans="1:35" x14ac:dyDescent="0.3">
      <c r="A44" s="15" t="s">
        <v>157</v>
      </c>
      <c r="B44" s="3">
        <v>31403</v>
      </c>
      <c r="C44" s="3">
        <v>32963</v>
      </c>
      <c r="D44" s="3">
        <v>34301</v>
      </c>
      <c r="E44" s="3">
        <v>36083</v>
      </c>
      <c r="F44" s="3">
        <v>37388</v>
      </c>
      <c r="G44" s="3">
        <v>40956</v>
      </c>
      <c r="H44" s="3">
        <v>38504</v>
      </c>
      <c r="I44" s="3">
        <v>40851</v>
      </c>
      <c r="J44" s="3">
        <v>45393</v>
      </c>
      <c r="K44" s="3">
        <v>48100</v>
      </c>
      <c r="L44" s="3">
        <v>50530</v>
      </c>
      <c r="M44" s="3">
        <v>53256</v>
      </c>
      <c r="N44" s="3">
        <v>57673</v>
      </c>
      <c r="O44" s="3">
        <v>57589</v>
      </c>
      <c r="P44" s="3">
        <v>61694</v>
      </c>
      <c r="Q44" s="3">
        <v>66488</v>
      </c>
      <c r="R44" s="3">
        <v>69416</v>
      </c>
      <c r="S44" s="3">
        <v>72048</v>
      </c>
      <c r="T44" s="3">
        <v>74246</v>
      </c>
      <c r="U44" s="3">
        <v>67196</v>
      </c>
      <c r="V44" s="3">
        <v>73699</v>
      </c>
      <c r="W44" s="3">
        <v>76992</v>
      </c>
      <c r="X44" s="3">
        <v>79136</v>
      </c>
      <c r="Y44" s="3">
        <v>82564</v>
      </c>
      <c r="Z44" s="3">
        <v>94186</v>
      </c>
      <c r="AA44" s="3">
        <v>96523</v>
      </c>
      <c r="AB44" s="3">
        <v>97511</v>
      </c>
      <c r="AC44" s="3">
        <v>109483</v>
      </c>
      <c r="AD44" s="3">
        <v>110771</v>
      </c>
      <c r="AE44" s="3">
        <v>115691</v>
      </c>
      <c r="AF44" s="3">
        <v>118704</v>
      </c>
      <c r="AG44" s="3">
        <v>122416</v>
      </c>
      <c r="AH44" s="3">
        <v>126431</v>
      </c>
      <c r="AI44" s="3">
        <v>130615</v>
      </c>
    </row>
    <row r="45" spans="1:35" x14ac:dyDescent="0.3">
      <c r="A45" s="7" t="s">
        <v>137</v>
      </c>
      <c r="B45" s="3">
        <v>22114</v>
      </c>
      <c r="C45" s="3">
        <v>23754</v>
      </c>
      <c r="D45" s="3">
        <v>24798</v>
      </c>
      <c r="E45" s="3">
        <v>26246</v>
      </c>
      <c r="F45" s="3">
        <v>26885</v>
      </c>
      <c r="G45" s="3">
        <v>28873</v>
      </c>
      <c r="H45" s="3">
        <v>27116</v>
      </c>
      <c r="I45" s="3">
        <v>28437</v>
      </c>
      <c r="J45" s="3">
        <v>32253</v>
      </c>
      <c r="K45" s="3">
        <v>35084</v>
      </c>
      <c r="L45" s="3">
        <v>37004</v>
      </c>
      <c r="M45" s="3">
        <v>39436</v>
      </c>
      <c r="N45" s="3">
        <v>42613</v>
      </c>
      <c r="O45" s="3">
        <v>42235</v>
      </c>
      <c r="P45" s="3">
        <v>43464</v>
      </c>
      <c r="Q45" s="3">
        <v>48923</v>
      </c>
      <c r="R45" s="3">
        <v>48377</v>
      </c>
      <c r="S45" s="3">
        <v>48904</v>
      </c>
      <c r="T45" s="3">
        <v>50089</v>
      </c>
      <c r="U45" s="3">
        <v>38930</v>
      </c>
      <c r="V45" s="3">
        <v>39557</v>
      </c>
      <c r="W45" s="3">
        <v>44015</v>
      </c>
      <c r="X45" s="3">
        <v>46268</v>
      </c>
      <c r="Y45" s="3">
        <v>48017</v>
      </c>
      <c r="Z45" s="3">
        <v>46584</v>
      </c>
      <c r="AA45" s="3">
        <v>53207</v>
      </c>
      <c r="AB45" s="3">
        <v>56060</v>
      </c>
      <c r="AC45" s="3">
        <v>63130</v>
      </c>
      <c r="AD45" s="3">
        <v>63006</v>
      </c>
      <c r="AE45" s="3">
        <v>65916</v>
      </c>
      <c r="AF45" s="3">
        <v>67651</v>
      </c>
      <c r="AG45" s="3">
        <v>69802</v>
      </c>
      <c r="AH45" s="3">
        <v>72146</v>
      </c>
      <c r="AI45" s="3">
        <v>74662</v>
      </c>
    </row>
    <row r="46" spans="1:35" x14ac:dyDescent="0.3">
      <c r="A46" s="7" t="s">
        <v>196</v>
      </c>
      <c r="B46" s="3">
        <v>9195</v>
      </c>
      <c r="C46" s="3">
        <v>9115</v>
      </c>
      <c r="D46" s="3">
        <v>9394</v>
      </c>
      <c r="E46" s="3">
        <v>9656</v>
      </c>
      <c r="F46" s="3">
        <v>10076</v>
      </c>
      <c r="G46" s="3">
        <v>10633</v>
      </c>
      <c r="H46" s="3">
        <v>11341</v>
      </c>
      <c r="I46" s="3">
        <v>12268</v>
      </c>
      <c r="J46" s="3">
        <v>12464</v>
      </c>
      <c r="K46" s="3">
        <v>12854</v>
      </c>
      <c r="L46" s="3">
        <v>13470</v>
      </c>
      <c r="M46" s="3">
        <v>13762</v>
      </c>
      <c r="N46" s="3">
        <v>14978</v>
      </c>
      <c r="O46" s="3">
        <v>15230</v>
      </c>
      <c r="P46" s="3">
        <v>18071</v>
      </c>
      <c r="Q46" s="3">
        <v>17423</v>
      </c>
      <c r="R46" s="3">
        <v>20921</v>
      </c>
      <c r="S46" s="3">
        <v>22975</v>
      </c>
      <c r="T46" s="3">
        <v>24081</v>
      </c>
      <c r="U46" s="3">
        <v>28199</v>
      </c>
      <c r="V46" s="3">
        <v>34041</v>
      </c>
      <c r="W46" s="3">
        <v>32909</v>
      </c>
      <c r="X46" s="3">
        <v>32735</v>
      </c>
      <c r="Y46" s="3">
        <v>34446</v>
      </c>
      <c r="Z46" s="3">
        <v>47521</v>
      </c>
      <c r="AA46" s="3">
        <v>43236</v>
      </c>
      <c r="AB46" s="3">
        <v>41332</v>
      </c>
      <c r="AC46" s="3">
        <v>46225</v>
      </c>
      <c r="AD46" s="3">
        <v>47660</v>
      </c>
      <c r="AE46" s="3">
        <v>49668</v>
      </c>
      <c r="AF46" s="3">
        <v>50944</v>
      </c>
      <c r="AG46" s="3">
        <v>52503</v>
      </c>
      <c r="AH46" s="3">
        <v>54173</v>
      </c>
      <c r="AI46" s="3">
        <v>55838</v>
      </c>
    </row>
    <row r="47" spans="1:35" x14ac:dyDescent="0.3">
      <c r="A47" s="7" t="s">
        <v>167</v>
      </c>
      <c r="B47" s="3">
        <v>94</v>
      </c>
      <c r="C47" s="3">
        <v>94</v>
      </c>
      <c r="D47" s="3">
        <v>109</v>
      </c>
      <c r="E47" s="3">
        <v>180</v>
      </c>
      <c r="F47" s="3">
        <v>426</v>
      </c>
      <c r="G47" s="3">
        <v>1450</v>
      </c>
      <c r="H47" s="3">
        <v>47</v>
      </c>
      <c r="I47" s="3">
        <v>146</v>
      </c>
      <c r="J47" s="3">
        <v>676</v>
      </c>
      <c r="K47" s="3">
        <v>162</v>
      </c>
      <c r="L47" s="3">
        <v>56</v>
      </c>
      <c r="M47" s="3">
        <v>58</v>
      </c>
      <c r="N47" s="3">
        <v>82</v>
      </c>
      <c r="O47" s="3">
        <v>125</v>
      </c>
      <c r="P47" s="3">
        <v>159</v>
      </c>
      <c r="Q47" s="3">
        <v>142</v>
      </c>
      <c r="R47" s="3">
        <v>118</v>
      </c>
      <c r="S47" s="3">
        <v>169</v>
      </c>
      <c r="T47" s="3">
        <v>76</v>
      </c>
      <c r="U47" s="3">
        <v>68</v>
      </c>
      <c r="V47" s="3">
        <v>101</v>
      </c>
      <c r="W47" s="3">
        <v>69</v>
      </c>
      <c r="X47" s="3">
        <v>133</v>
      </c>
      <c r="Y47" s="3">
        <v>101</v>
      </c>
      <c r="Z47" s="3">
        <v>81</v>
      </c>
      <c r="AA47" s="3">
        <v>80</v>
      </c>
      <c r="AB47" s="3">
        <v>120</v>
      </c>
      <c r="AC47" s="3">
        <v>128</v>
      </c>
      <c r="AD47" s="3">
        <v>105</v>
      </c>
      <c r="AE47" s="3">
        <v>107</v>
      </c>
      <c r="AF47" s="3">
        <v>109</v>
      </c>
      <c r="AG47" s="3">
        <v>111</v>
      </c>
      <c r="AH47" s="3">
        <v>113</v>
      </c>
      <c r="AI47" s="3">
        <v>115</v>
      </c>
    </row>
    <row r="48" spans="1:35" x14ac:dyDescent="0.3">
      <c r="A48" s="15" t="s">
        <v>160</v>
      </c>
      <c r="B48" s="3">
        <v>16537</v>
      </c>
      <c r="C48" s="3">
        <v>15805</v>
      </c>
      <c r="D48" s="3">
        <v>15819</v>
      </c>
      <c r="E48" s="3">
        <v>15311</v>
      </c>
      <c r="F48" s="3">
        <v>15710</v>
      </c>
      <c r="G48" s="3">
        <v>15859</v>
      </c>
      <c r="H48" s="3">
        <v>14691</v>
      </c>
      <c r="I48" s="3">
        <v>13728</v>
      </c>
      <c r="J48" s="3">
        <v>13041</v>
      </c>
      <c r="K48" s="3">
        <v>12472</v>
      </c>
      <c r="L48" s="3">
        <v>12400</v>
      </c>
      <c r="M48" s="3">
        <v>12485</v>
      </c>
      <c r="N48" s="3">
        <v>12584</v>
      </c>
      <c r="O48" s="3">
        <v>11952</v>
      </c>
      <c r="P48" s="3">
        <v>11641</v>
      </c>
      <c r="Q48" s="3">
        <v>12038</v>
      </c>
      <c r="R48" s="3">
        <v>12496</v>
      </c>
      <c r="S48" s="3">
        <v>11819</v>
      </c>
      <c r="T48" s="3">
        <v>11810</v>
      </c>
      <c r="U48" s="3">
        <v>10917</v>
      </c>
      <c r="V48" s="3">
        <v>10590</v>
      </c>
      <c r="W48" s="3">
        <v>9573</v>
      </c>
      <c r="X48" s="3">
        <v>8860</v>
      </c>
      <c r="Y48" s="3">
        <v>8546</v>
      </c>
      <c r="Z48" s="3">
        <v>8078</v>
      </c>
      <c r="AA48" s="3">
        <v>7473</v>
      </c>
      <c r="AB48" s="3">
        <v>7114</v>
      </c>
      <c r="AC48" s="3">
        <v>9054</v>
      </c>
      <c r="AD48" s="3">
        <v>10555</v>
      </c>
      <c r="AE48" s="3">
        <v>11301</v>
      </c>
      <c r="AF48" s="3">
        <v>12488</v>
      </c>
      <c r="AG48" s="3">
        <v>13711</v>
      </c>
      <c r="AH48" s="3">
        <v>14478</v>
      </c>
      <c r="AI48" s="3">
        <v>15776</v>
      </c>
    </row>
    <row r="49" spans="1:35" x14ac:dyDescent="0.3">
      <c r="A49" s="12" t="s">
        <v>161</v>
      </c>
      <c r="B49" s="12">
        <v>-7340</v>
      </c>
      <c r="C49" s="12">
        <v>-5306</v>
      </c>
      <c r="D49" s="12">
        <v>-3879</v>
      </c>
      <c r="E49" s="12">
        <v>-3772</v>
      </c>
      <c r="F49" s="12">
        <v>-1044</v>
      </c>
      <c r="G49" s="12">
        <v>-2857</v>
      </c>
      <c r="H49" s="12">
        <v>-624</v>
      </c>
      <c r="I49" s="12">
        <v>-4090</v>
      </c>
      <c r="J49" s="12">
        <v>-528</v>
      </c>
      <c r="K49" s="12">
        <v>-8550</v>
      </c>
      <c r="L49" s="12">
        <v>-368</v>
      </c>
      <c r="M49" s="12">
        <v>-2987</v>
      </c>
      <c r="N49" s="12">
        <v>-5498</v>
      </c>
      <c r="O49" s="12">
        <v>-13372</v>
      </c>
      <c r="P49" s="12">
        <v>-10994</v>
      </c>
      <c r="Q49" s="12">
        <v>-13954</v>
      </c>
      <c r="R49" s="12">
        <v>-13729</v>
      </c>
      <c r="S49" s="12">
        <v>-10133</v>
      </c>
      <c r="T49" s="12">
        <v>-10171</v>
      </c>
      <c r="U49" s="12">
        <v>-5330</v>
      </c>
      <c r="V49" s="12">
        <v>-10981</v>
      </c>
      <c r="W49" s="12">
        <v>-5615</v>
      </c>
      <c r="X49" s="12">
        <v>-1041</v>
      </c>
      <c r="Y49" s="12">
        <v>-9282</v>
      </c>
      <c r="Z49" s="12">
        <v>-32683</v>
      </c>
      <c r="AA49" s="12">
        <v>-20310</v>
      </c>
      <c r="AB49" s="12">
        <v>-14164</v>
      </c>
      <c r="AC49" s="12">
        <v>-20448</v>
      </c>
      <c r="AD49" s="12">
        <v>-16479</v>
      </c>
      <c r="AE49" s="12">
        <v>-22034</v>
      </c>
      <c r="AF49" s="12">
        <v>-24803</v>
      </c>
      <c r="AG49" s="12">
        <v>-26694</v>
      </c>
      <c r="AH49" s="12">
        <v>-28686</v>
      </c>
      <c r="AI49" s="12">
        <v>-31280</v>
      </c>
    </row>
    <row r="50" spans="1:35" x14ac:dyDescent="0.3">
      <c r="A50" s="7" t="s">
        <v>162</v>
      </c>
      <c r="B50" s="3">
        <v>-5380</v>
      </c>
      <c r="C50" s="3">
        <v>-3348</v>
      </c>
      <c r="D50" s="3">
        <v>-1389</v>
      </c>
      <c r="E50" s="3">
        <v>-1454</v>
      </c>
      <c r="F50" s="3">
        <v>1488</v>
      </c>
      <c r="G50" s="3">
        <v>172</v>
      </c>
      <c r="H50" s="3">
        <v>1218</v>
      </c>
      <c r="I50" s="3">
        <v>-665</v>
      </c>
      <c r="J50" s="3">
        <v>1004</v>
      </c>
      <c r="K50" s="3">
        <v>811</v>
      </c>
      <c r="L50" s="3">
        <v>1092</v>
      </c>
      <c r="M50" s="3">
        <v>230</v>
      </c>
      <c r="N50" s="3">
        <v>-1766</v>
      </c>
      <c r="O50" s="3">
        <v>-8891</v>
      </c>
      <c r="P50" s="3">
        <v>-7106</v>
      </c>
      <c r="Q50" s="3">
        <v>-7980</v>
      </c>
      <c r="R50" s="3">
        <v>-5895</v>
      </c>
      <c r="S50" s="3">
        <v>-5386</v>
      </c>
      <c r="T50" s="3">
        <v>-6190</v>
      </c>
      <c r="U50" s="3">
        <v>-2211</v>
      </c>
      <c r="V50" s="3">
        <v>-7828</v>
      </c>
      <c r="W50" s="3">
        <v>-2621</v>
      </c>
      <c r="X50" s="3">
        <v>430</v>
      </c>
      <c r="Y50" s="3">
        <v>-6039</v>
      </c>
      <c r="Z50" s="3">
        <v>-28531</v>
      </c>
      <c r="AA50" s="3">
        <v>-15705</v>
      </c>
      <c r="AB50" s="3">
        <v>-9560</v>
      </c>
      <c r="AC50" s="3">
        <v>-15105</v>
      </c>
      <c r="AD50" s="3">
        <v>-10230</v>
      </c>
      <c r="AE50" s="3">
        <v>-15367</v>
      </c>
      <c r="AF50" s="3">
        <v>-17432</v>
      </c>
      <c r="AG50" s="3">
        <v>-19882</v>
      </c>
      <c r="AH50" s="3">
        <v>-21394</v>
      </c>
      <c r="AI50" s="3">
        <v>-23840</v>
      </c>
    </row>
    <row r="51" spans="1:35" x14ac:dyDescent="0.3">
      <c r="A51" s="12" t="s">
        <v>197</v>
      </c>
      <c r="B51" s="12">
        <v>9197</v>
      </c>
      <c r="C51" s="12">
        <v>10500</v>
      </c>
      <c r="D51" s="12">
        <v>11940</v>
      </c>
      <c r="E51" s="12">
        <v>11539</v>
      </c>
      <c r="F51" s="12">
        <v>14666</v>
      </c>
      <c r="G51" s="12">
        <v>13002</v>
      </c>
      <c r="H51" s="12">
        <v>14068</v>
      </c>
      <c r="I51" s="12">
        <v>9639</v>
      </c>
      <c r="J51" s="12">
        <v>12513</v>
      </c>
      <c r="K51" s="12">
        <v>3922</v>
      </c>
      <c r="L51" s="12">
        <v>12033</v>
      </c>
      <c r="M51" s="12">
        <v>9498</v>
      </c>
      <c r="N51" s="12">
        <v>7086</v>
      </c>
      <c r="O51" s="12">
        <v>-1419</v>
      </c>
      <c r="P51" s="12">
        <v>647</v>
      </c>
      <c r="Q51" s="12">
        <v>-1917</v>
      </c>
      <c r="R51" s="12">
        <v>-1233</v>
      </c>
      <c r="S51" s="12">
        <v>1686</v>
      </c>
      <c r="T51" s="12">
        <v>1639</v>
      </c>
      <c r="U51" s="12">
        <v>5587</v>
      </c>
      <c r="V51" s="12">
        <v>-391</v>
      </c>
      <c r="W51" s="12">
        <v>3958</v>
      </c>
      <c r="X51" s="12">
        <v>7819</v>
      </c>
      <c r="Y51" s="12">
        <v>-736</v>
      </c>
      <c r="Z51" s="12">
        <v>-24604</v>
      </c>
      <c r="AA51" s="12">
        <v>-12837</v>
      </c>
      <c r="AB51" s="12">
        <v>-7051</v>
      </c>
      <c r="AC51" s="12">
        <v>-11393</v>
      </c>
      <c r="AD51" s="12">
        <v>-5924</v>
      </c>
      <c r="AE51" s="12">
        <v>-10732</v>
      </c>
      <c r="AF51" s="12">
        <v>-12316</v>
      </c>
      <c r="AG51" s="12">
        <v>-12983</v>
      </c>
      <c r="AH51" s="12">
        <v>-14209</v>
      </c>
      <c r="AI51" s="12">
        <v>-15505</v>
      </c>
    </row>
    <row r="52" spans="1:35" x14ac:dyDescent="0.3">
      <c r="A52" s="3" t="s">
        <v>164</v>
      </c>
      <c r="B52" s="3">
        <v>9253</v>
      </c>
      <c r="C52" s="3">
        <v>9191</v>
      </c>
      <c r="D52" s="3">
        <v>9298</v>
      </c>
      <c r="E52" s="3">
        <v>9706</v>
      </c>
      <c r="F52" s="3">
        <v>9986</v>
      </c>
      <c r="G52" s="3">
        <v>10079</v>
      </c>
      <c r="H52" s="3">
        <v>10202</v>
      </c>
      <c r="I52" s="3">
        <v>10410</v>
      </c>
      <c r="J52" s="3">
        <v>9205</v>
      </c>
      <c r="K52" s="3">
        <v>9658</v>
      </c>
      <c r="L52" s="3">
        <v>9876</v>
      </c>
      <c r="M52" s="3">
        <v>10244</v>
      </c>
      <c r="N52" s="3">
        <v>11112</v>
      </c>
      <c r="O52" s="3">
        <v>11332</v>
      </c>
      <c r="P52" s="3">
        <v>11571</v>
      </c>
      <c r="Q52" s="3">
        <v>11971</v>
      </c>
      <c r="R52" s="3">
        <v>12159</v>
      </c>
      <c r="S52" s="3">
        <v>12113</v>
      </c>
      <c r="T52" s="3">
        <v>12811</v>
      </c>
      <c r="U52" s="3">
        <v>12476</v>
      </c>
      <c r="V52" s="3">
        <v>12535</v>
      </c>
      <c r="W52" s="3">
        <v>12483</v>
      </c>
      <c r="X52" s="3">
        <v>12767</v>
      </c>
      <c r="Y52" s="3">
        <v>13112</v>
      </c>
      <c r="Z52" s="3">
        <v>13681</v>
      </c>
      <c r="AA52" s="3">
        <v>15133</v>
      </c>
      <c r="AB52" s="3">
        <v>18331</v>
      </c>
      <c r="AC52" s="3">
        <v>18468</v>
      </c>
      <c r="AD52" s="3">
        <v>18684</v>
      </c>
      <c r="AE52" s="3">
        <v>19245</v>
      </c>
      <c r="AF52" s="3">
        <v>19876</v>
      </c>
      <c r="AG52" s="3">
        <v>20515</v>
      </c>
      <c r="AH52" s="3">
        <v>21237</v>
      </c>
      <c r="AI52" s="3">
        <v>21907</v>
      </c>
    </row>
  </sheetData>
  <mergeCells count="1">
    <mergeCell ref="A1:AI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98C1-4747-45A1-9308-6D93E6EEC9D3}">
  <dimension ref="A1:AI5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5" width="6" style="1" bestFit="1" customWidth="1"/>
    <col min="26" max="26" width="6.6640625" style="1" bestFit="1" customWidth="1"/>
    <col min="27" max="35" width="7" style="1" bestFit="1" customWidth="1"/>
    <col min="36" max="16384" width="9.109375" style="1"/>
  </cols>
  <sheetData>
    <row r="1" spans="1:35" ht="15" customHeight="1" x14ac:dyDescent="0.3">
      <c r="A1" s="28" t="s">
        <v>182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1">
        <v>28278</v>
      </c>
      <c r="C4" s="11">
        <v>30155</v>
      </c>
      <c r="D4" s="11">
        <v>31990</v>
      </c>
      <c r="E4" s="11">
        <v>33779</v>
      </c>
      <c r="F4" s="11">
        <v>34442</v>
      </c>
      <c r="G4" s="11">
        <v>37492</v>
      </c>
      <c r="H4" s="11">
        <v>38367</v>
      </c>
      <c r="I4" s="11">
        <v>40585</v>
      </c>
      <c r="J4" s="11">
        <v>42568</v>
      </c>
      <c r="K4" s="11">
        <v>44918</v>
      </c>
      <c r="L4" s="11">
        <v>46886</v>
      </c>
      <c r="M4" s="11">
        <v>49646</v>
      </c>
      <c r="N4" s="11">
        <v>52610</v>
      </c>
      <c r="O4" s="11">
        <v>52522</v>
      </c>
      <c r="P4" s="11">
        <v>54379</v>
      </c>
      <c r="Q4" s="11">
        <v>59230</v>
      </c>
      <c r="R4" s="11">
        <v>61889</v>
      </c>
      <c r="S4" s="11">
        <v>64108</v>
      </c>
      <c r="T4" s="11">
        <v>64774</v>
      </c>
      <c r="U4" s="11">
        <v>75395</v>
      </c>
      <c r="V4" s="11">
        <v>84120</v>
      </c>
      <c r="W4" s="11">
        <v>87305</v>
      </c>
      <c r="X4" s="11">
        <v>89355</v>
      </c>
      <c r="Y4" s="11">
        <v>91873</v>
      </c>
      <c r="Z4" s="11">
        <v>89208</v>
      </c>
      <c r="AA4" s="11">
        <v>95450</v>
      </c>
      <c r="AB4" s="11">
        <v>104718</v>
      </c>
      <c r="AC4" s="11">
        <v>113099</v>
      </c>
      <c r="AD4" s="11">
        <v>115432</v>
      </c>
      <c r="AE4" s="11">
        <v>119446</v>
      </c>
      <c r="AF4" s="11">
        <v>122540</v>
      </c>
      <c r="AG4" s="11">
        <v>125581</v>
      </c>
      <c r="AH4" s="11">
        <v>129795</v>
      </c>
      <c r="AI4" s="11">
        <v>134051</v>
      </c>
    </row>
    <row r="5" spans="1:35" x14ac:dyDescent="0.3">
      <c r="A5" s="15" t="s">
        <v>123</v>
      </c>
      <c r="B5" s="3">
        <v>2265</v>
      </c>
      <c r="C5" s="3">
        <v>2406</v>
      </c>
      <c r="D5" s="3">
        <v>2626</v>
      </c>
      <c r="E5" s="3">
        <v>2791</v>
      </c>
      <c r="F5" s="3">
        <v>2926</v>
      </c>
      <c r="G5" s="3">
        <v>3057</v>
      </c>
      <c r="H5" s="3">
        <v>5698</v>
      </c>
      <c r="I5" s="3">
        <v>6028</v>
      </c>
      <c r="J5" s="3">
        <v>6543</v>
      </c>
      <c r="K5" s="3">
        <v>7201</v>
      </c>
      <c r="L5" s="3">
        <v>7692</v>
      </c>
      <c r="M5" s="3">
        <v>8246</v>
      </c>
      <c r="N5" s="3">
        <v>8473</v>
      </c>
      <c r="O5" s="3">
        <v>8006</v>
      </c>
      <c r="P5" s="3">
        <v>8967</v>
      </c>
      <c r="Q5" s="3">
        <v>9838</v>
      </c>
      <c r="R5" s="3">
        <v>10262</v>
      </c>
      <c r="S5" s="3">
        <v>11330</v>
      </c>
      <c r="T5" s="3">
        <v>11300</v>
      </c>
      <c r="U5" s="3">
        <v>15917</v>
      </c>
      <c r="V5" s="3">
        <v>22063</v>
      </c>
      <c r="W5" s="3">
        <v>23072</v>
      </c>
      <c r="X5" s="3">
        <v>22864</v>
      </c>
      <c r="Y5" s="3">
        <v>23830</v>
      </c>
      <c r="Z5" s="3">
        <v>23828</v>
      </c>
      <c r="AA5" s="3">
        <v>23918</v>
      </c>
      <c r="AB5" s="3">
        <v>26178</v>
      </c>
      <c r="AC5" s="3">
        <v>26704</v>
      </c>
      <c r="AD5" s="3">
        <v>27924</v>
      </c>
      <c r="AE5" s="3">
        <v>29439</v>
      </c>
      <c r="AF5" s="3">
        <v>30491</v>
      </c>
      <c r="AG5" s="3">
        <v>31773</v>
      </c>
      <c r="AH5" s="3">
        <v>33258</v>
      </c>
      <c r="AI5" s="3">
        <v>34681</v>
      </c>
    </row>
    <row r="6" spans="1:35" x14ac:dyDescent="0.3">
      <c r="A6" s="7" t="s">
        <v>124</v>
      </c>
      <c r="B6" s="3">
        <v>2265</v>
      </c>
      <c r="C6" s="3">
        <v>2406</v>
      </c>
      <c r="D6" s="3">
        <v>2626</v>
      </c>
      <c r="E6" s="3">
        <v>2791</v>
      </c>
      <c r="F6" s="3">
        <v>2926</v>
      </c>
      <c r="G6" s="3">
        <v>3057</v>
      </c>
      <c r="H6" s="3">
        <v>5667</v>
      </c>
      <c r="I6" s="3">
        <v>6001</v>
      </c>
      <c r="J6" s="3">
        <v>6506</v>
      </c>
      <c r="K6" s="3">
        <v>7167</v>
      </c>
      <c r="L6" s="3">
        <v>7655</v>
      </c>
      <c r="M6" s="3">
        <v>8212</v>
      </c>
      <c r="N6" s="3">
        <v>8434</v>
      </c>
      <c r="O6" s="3">
        <v>7972</v>
      </c>
      <c r="P6" s="3">
        <v>8934</v>
      </c>
      <c r="Q6" s="3">
        <v>9802</v>
      </c>
      <c r="R6" s="3">
        <v>10247</v>
      </c>
      <c r="S6" s="3">
        <v>11316</v>
      </c>
      <c r="T6" s="3">
        <v>11291</v>
      </c>
      <c r="U6" s="3">
        <v>15908</v>
      </c>
      <c r="V6" s="3">
        <v>21838</v>
      </c>
      <c r="W6" s="3">
        <v>22842</v>
      </c>
      <c r="X6" s="3">
        <v>22610</v>
      </c>
      <c r="Y6" s="3">
        <v>23574</v>
      </c>
      <c r="Z6" s="3">
        <v>23572</v>
      </c>
      <c r="AA6" s="3">
        <v>23659</v>
      </c>
      <c r="AB6" s="3">
        <v>25899</v>
      </c>
      <c r="AC6" s="3">
        <v>26407</v>
      </c>
      <c r="AD6" s="3">
        <v>27626</v>
      </c>
      <c r="AE6" s="3">
        <v>29140</v>
      </c>
      <c r="AF6" s="3">
        <v>30191</v>
      </c>
      <c r="AG6" s="3">
        <v>31472</v>
      </c>
      <c r="AH6" s="3">
        <v>32955</v>
      </c>
      <c r="AI6" s="3">
        <v>34377</v>
      </c>
    </row>
    <row r="7" spans="1:35" x14ac:dyDescent="0.3">
      <c r="A7" s="9" t="s">
        <v>166</v>
      </c>
      <c r="B7" s="3">
        <v>32</v>
      </c>
      <c r="C7" s="3">
        <v>17</v>
      </c>
      <c r="D7" s="3">
        <v>24</v>
      </c>
      <c r="E7" s="3">
        <v>25</v>
      </c>
      <c r="F7" s="3">
        <v>20</v>
      </c>
      <c r="G7" s="3">
        <v>83</v>
      </c>
      <c r="H7" s="3">
        <v>1036</v>
      </c>
      <c r="I7" s="3">
        <v>1001</v>
      </c>
      <c r="J7" s="3">
        <v>1021</v>
      </c>
      <c r="K7" s="3">
        <v>1049</v>
      </c>
      <c r="L7" s="3">
        <v>1040</v>
      </c>
      <c r="M7" s="3">
        <v>1137</v>
      </c>
      <c r="N7" s="3">
        <v>1124</v>
      </c>
      <c r="O7" s="3">
        <v>1112</v>
      </c>
      <c r="P7" s="3">
        <v>1123</v>
      </c>
      <c r="Q7" s="3">
        <v>1209</v>
      </c>
      <c r="R7" s="3">
        <v>1174</v>
      </c>
      <c r="S7" s="3">
        <v>1197</v>
      </c>
      <c r="T7" s="3">
        <v>1159</v>
      </c>
      <c r="U7" s="3">
        <v>5617</v>
      </c>
      <c r="V7" s="3">
        <v>11055</v>
      </c>
      <c r="W7" s="3">
        <v>11406</v>
      </c>
      <c r="X7" s="3">
        <v>10905</v>
      </c>
      <c r="Y7" s="3">
        <v>11545</v>
      </c>
      <c r="Z7" s="3">
        <v>12205</v>
      </c>
      <c r="AA7" s="3">
        <v>10572</v>
      </c>
      <c r="AB7" s="3">
        <v>12657</v>
      </c>
      <c r="AC7" s="3">
        <v>13817</v>
      </c>
      <c r="AD7" s="3">
        <v>14866</v>
      </c>
      <c r="AE7" s="3">
        <v>15862</v>
      </c>
      <c r="AF7" s="3">
        <v>16782</v>
      </c>
      <c r="AG7" s="3">
        <v>17622</v>
      </c>
      <c r="AH7" s="3">
        <v>18472</v>
      </c>
      <c r="AI7" s="3">
        <v>19354</v>
      </c>
    </row>
    <row r="8" spans="1:35" x14ac:dyDescent="0.3">
      <c r="A8" s="9" t="s">
        <v>128</v>
      </c>
      <c r="B8" s="3">
        <v>1496</v>
      </c>
      <c r="C8" s="3">
        <v>1676</v>
      </c>
      <c r="D8" s="3">
        <v>1758</v>
      </c>
      <c r="E8" s="3">
        <v>1874</v>
      </c>
      <c r="F8" s="3">
        <v>1863</v>
      </c>
      <c r="G8" s="3">
        <v>1901</v>
      </c>
      <c r="H8" s="3">
        <v>3459</v>
      </c>
      <c r="I8" s="3">
        <v>3708</v>
      </c>
      <c r="J8" s="3">
        <v>3923</v>
      </c>
      <c r="K8" s="3">
        <v>4368</v>
      </c>
      <c r="L8" s="3">
        <v>4665</v>
      </c>
      <c r="M8" s="3">
        <v>5022</v>
      </c>
      <c r="N8" s="3">
        <v>5111</v>
      </c>
      <c r="O8" s="3">
        <v>4810</v>
      </c>
      <c r="P8" s="3">
        <v>5514</v>
      </c>
      <c r="Q8" s="3">
        <v>6129</v>
      </c>
      <c r="R8" s="3">
        <v>6334</v>
      </c>
      <c r="S8" s="3">
        <v>6784</v>
      </c>
      <c r="T8" s="3">
        <v>7038</v>
      </c>
      <c r="U8" s="3">
        <v>7216</v>
      </c>
      <c r="V8" s="3">
        <v>7851</v>
      </c>
      <c r="W8" s="3">
        <v>8306</v>
      </c>
      <c r="X8" s="3">
        <v>8454</v>
      </c>
      <c r="Y8" s="3">
        <v>9074</v>
      </c>
      <c r="Z8" s="3">
        <v>8380</v>
      </c>
      <c r="AA8" s="3">
        <v>9397</v>
      </c>
      <c r="AB8" s="3">
        <v>9659</v>
      </c>
      <c r="AC8" s="3">
        <v>8957</v>
      </c>
      <c r="AD8" s="3">
        <v>9039</v>
      </c>
      <c r="AE8" s="3">
        <v>9428</v>
      </c>
      <c r="AF8" s="3">
        <v>9437</v>
      </c>
      <c r="AG8" s="3">
        <v>9753</v>
      </c>
      <c r="AH8" s="3">
        <v>10256</v>
      </c>
      <c r="AI8" s="3">
        <v>10666</v>
      </c>
    </row>
    <row r="9" spans="1:35" x14ac:dyDescent="0.3">
      <c r="A9" s="9" t="s">
        <v>183</v>
      </c>
      <c r="B9" s="3">
        <v>737</v>
      </c>
      <c r="C9" s="3">
        <v>713</v>
      </c>
      <c r="D9" s="3">
        <v>844</v>
      </c>
      <c r="E9" s="3">
        <v>893</v>
      </c>
      <c r="F9" s="3">
        <v>1042</v>
      </c>
      <c r="G9" s="3">
        <v>1073</v>
      </c>
      <c r="H9" s="3">
        <v>1172</v>
      </c>
      <c r="I9" s="3">
        <v>1292</v>
      </c>
      <c r="J9" s="3">
        <v>1562</v>
      </c>
      <c r="K9" s="3">
        <v>1749</v>
      </c>
      <c r="L9" s="3">
        <v>1950</v>
      </c>
      <c r="M9" s="3">
        <v>2053</v>
      </c>
      <c r="N9" s="3">
        <v>2198</v>
      </c>
      <c r="O9" s="3">
        <v>2050</v>
      </c>
      <c r="P9" s="3">
        <v>2296</v>
      </c>
      <c r="Q9" s="3">
        <v>2463</v>
      </c>
      <c r="R9" s="3">
        <v>2739</v>
      </c>
      <c r="S9" s="3">
        <v>3335</v>
      </c>
      <c r="T9" s="3">
        <v>3094</v>
      </c>
      <c r="U9" s="3">
        <v>3075</v>
      </c>
      <c r="V9" s="3">
        <v>2932</v>
      </c>
      <c r="W9" s="3">
        <v>3130</v>
      </c>
      <c r="X9" s="3">
        <v>3250</v>
      </c>
      <c r="Y9" s="3">
        <v>2956</v>
      </c>
      <c r="Z9" s="3">
        <v>2987</v>
      </c>
      <c r="AA9" s="3">
        <v>3690</v>
      </c>
      <c r="AB9" s="3">
        <v>3582</v>
      </c>
      <c r="AC9" s="3">
        <v>3633</v>
      </c>
      <c r="AD9" s="3">
        <v>3720</v>
      </c>
      <c r="AE9" s="3">
        <v>3850</v>
      </c>
      <c r="AF9" s="3">
        <v>3972</v>
      </c>
      <c r="AG9" s="3">
        <v>4097</v>
      </c>
      <c r="AH9" s="3">
        <v>4227</v>
      </c>
      <c r="AI9" s="3">
        <v>4358</v>
      </c>
    </row>
    <row r="10" spans="1:35" x14ac:dyDescent="0.3">
      <c r="A10" s="7" t="s">
        <v>129</v>
      </c>
      <c r="B10" s="3">
        <v>0</v>
      </c>
      <c r="C10" s="3">
        <v>0</v>
      </c>
      <c r="D10" s="3">
        <v>0</v>
      </c>
      <c r="E10" s="3">
        <v>0</v>
      </c>
      <c r="F10" s="3">
        <v>0</v>
      </c>
      <c r="G10" s="3">
        <v>0</v>
      </c>
      <c r="H10" s="3">
        <v>31</v>
      </c>
      <c r="I10" s="3">
        <v>27</v>
      </c>
      <c r="J10" s="3">
        <v>36</v>
      </c>
      <c r="K10" s="3">
        <v>34</v>
      </c>
      <c r="L10" s="3">
        <v>37</v>
      </c>
      <c r="M10" s="3">
        <v>34</v>
      </c>
      <c r="N10" s="3">
        <v>40</v>
      </c>
      <c r="O10" s="3">
        <v>34</v>
      </c>
      <c r="P10" s="3">
        <v>34</v>
      </c>
      <c r="Q10" s="3">
        <v>36</v>
      </c>
      <c r="R10" s="3">
        <v>15</v>
      </c>
      <c r="S10" s="3">
        <v>14</v>
      </c>
      <c r="T10" s="3">
        <v>10</v>
      </c>
      <c r="U10" s="3">
        <v>9</v>
      </c>
      <c r="V10" s="3">
        <v>225</v>
      </c>
      <c r="W10" s="3">
        <v>230</v>
      </c>
      <c r="X10" s="3">
        <v>255</v>
      </c>
      <c r="Y10" s="3">
        <v>255</v>
      </c>
      <c r="Z10" s="3">
        <v>256</v>
      </c>
      <c r="AA10" s="3">
        <v>260</v>
      </c>
      <c r="AB10" s="3">
        <v>280</v>
      </c>
      <c r="AC10" s="3">
        <v>297</v>
      </c>
      <c r="AD10" s="3">
        <v>298</v>
      </c>
      <c r="AE10" s="3">
        <v>299</v>
      </c>
      <c r="AF10" s="3">
        <v>301</v>
      </c>
      <c r="AG10" s="3">
        <v>302</v>
      </c>
      <c r="AH10" s="3">
        <v>303</v>
      </c>
      <c r="AI10" s="3">
        <v>304</v>
      </c>
    </row>
    <row r="11" spans="1:35" x14ac:dyDescent="0.3">
      <c r="A11" s="15" t="s">
        <v>130</v>
      </c>
      <c r="B11" s="3">
        <v>2528</v>
      </c>
      <c r="C11" s="3">
        <v>2636</v>
      </c>
      <c r="D11" s="3">
        <v>2900</v>
      </c>
      <c r="E11" s="3">
        <v>3155</v>
      </c>
      <c r="F11" s="3">
        <v>3121</v>
      </c>
      <c r="G11" s="3">
        <v>3281</v>
      </c>
      <c r="H11" s="3">
        <v>3848</v>
      </c>
      <c r="I11" s="3">
        <v>4097</v>
      </c>
      <c r="J11" s="3">
        <v>4204</v>
      </c>
      <c r="K11" s="3">
        <v>4363</v>
      </c>
      <c r="L11" s="3">
        <v>4633</v>
      </c>
      <c r="M11" s="3">
        <v>4815</v>
      </c>
      <c r="N11" s="3">
        <v>5120</v>
      </c>
      <c r="O11" s="3">
        <v>5405</v>
      </c>
      <c r="P11" s="3">
        <v>5979</v>
      </c>
      <c r="Q11" s="3">
        <v>6571</v>
      </c>
      <c r="R11" s="3">
        <v>7047</v>
      </c>
      <c r="S11" s="3">
        <v>7254</v>
      </c>
      <c r="T11" s="3">
        <v>6911</v>
      </c>
      <c r="U11" s="3">
        <v>7366</v>
      </c>
      <c r="V11" s="3">
        <v>8129</v>
      </c>
      <c r="W11" s="3">
        <v>8716</v>
      </c>
      <c r="X11" s="3">
        <v>9247</v>
      </c>
      <c r="Y11" s="3">
        <v>9424</v>
      </c>
      <c r="Z11" s="3">
        <v>9270</v>
      </c>
      <c r="AA11" s="3">
        <v>10378</v>
      </c>
      <c r="AB11" s="3">
        <v>11866</v>
      </c>
      <c r="AC11" s="3">
        <v>12946</v>
      </c>
      <c r="AD11" s="3">
        <v>13866</v>
      </c>
      <c r="AE11" s="3">
        <v>13895</v>
      </c>
      <c r="AF11" s="3">
        <v>14173</v>
      </c>
      <c r="AG11" s="3">
        <v>13762</v>
      </c>
      <c r="AH11" s="3">
        <v>14121</v>
      </c>
      <c r="AI11" s="3">
        <v>14474</v>
      </c>
    </row>
    <row r="12" spans="1:35" x14ac:dyDescent="0.3">
      <c r="A12" s="7" t="s">
        <v>131</v>
      </c>
      <c r="B12" s="3">
        <v>350</v>
      </c>
      <c r="C12" s="3">
        <v>354</v>
      </c>
      <c r="D12" s="3">
        <v>407</v>
      </c>
      <c r="E12" s="3">
        <v>481</v>
      </c>
      <c r="F12" s="3">
        <v>448</v>
      </c>
      <c r="G12" s="3">
        <v>473</v>
      </c>
      <c r="H12" s="3">
        <v>563</v>
      </c>
      <c r="I12" s="3">
        <v>605</v>
      </c>
      <c r="J12" s="3">
        <v>643</v>
      </c>
      <c r="K12" s="3">
        <v>655</v>
      </c>
      <c r="L12" s="3">
        <v>674</v>
      </c>
      <c r="M12" s="3">
        <v>816</v>
      </c>
      <c r="N12" s="3">
        <v>861</v>
      </c>
      <c r="O12" s="3">
        <v>838</v>
      </c>
      <c r="P12" s="3">
        <v>873</v>
      </c>
      <c r="Q12" s="3">
        <v>1189</v>
      </c>
      <c r="R12" s="3">
        <v>1162</v>
      </c>
      <c r="S12" s="3">
        <v>1147</v>
      </c>
      <c r="T12" s="3">
        <v>892</v>
      </c>
      <c r="U12" s="3">
        <v>1117</v>
      </c>
      <c r="V12" s="3">
        <v>1060</v>
      </c>
      <c r="W12" s="3">
        <v>1084</v>
      </c>
      <c r="X12" s="3">
        <v>1167</v>
      </c>
      <c r="Y12" s="3">
        <v>1117</v>
      </c>
      <c r="Z12" s="3">
        <v>981</v>
      </c>
      <c r="AA12" s="3">
        <v>1070</v>
      </c>
      <c r="AB12" s="3">
        <v>1202</v>
      </c>
      <c r="AC12" s="3">
        <v>1870</v>
      </c>
      <c r="AD12" s="3">
        <v>1937</v>
      </c>
      <c r="AE12" s="3">
        <v>1993</v>
      </c>
      <c r="AF12" s="3">
        <v>2046</v>
      </c>
      <c r="AG12" s="3">
        <v>2100</v>
      </c>
      <c r="AH12" s="3">
        <v>2156</v>
      </c>
      <c r="AI12" s="3">
        <v>2213</v>
      </c>
    </row>
    <row r="13" spans="1:35" x14ac:dyDescent="0.3">
      <c r="A13" s="7" t="s">
        <v>132</v>
      </c>
      <c r="B13" s="3">
        <v>172</v>
      </c>
      <c r="C13" s="3">
        <v>141</v>
      </c>
      <c r="D13" s="3">
        <v>234</v>
      </c>
      <c r="E13" s="3">
        <v>286</v>
      </c>
      <c r="F13" s="3">
        <v>243</v>
      </c>
      <c r="G13" s="3">
        <v>260</v>
      </c>
      <c r="H13" s="3">
        <v>242</v>
      </c>
      <c r="I13" s="3">
        <v>272</v>
      </c>
      <c r="J13" s="3">
        <v>302</v>
      </c>
      <c r="K13" s="3">
        <v>380</v>
      </c>
      <c r="L13" s="3">
        <v>401</v>
      </c>
      <c r="M13" s="3">
        <v>397</v>
      </c>
      <c r="N13" s="3">
        <v>434</v>
      </c>
      <c r="O13" s="3">
        <v>345</v>
      </c>
      <c r="P13" s="3">
        <v>601</v>
      </c>
      <c r="Q13" s="3">
        <v>640</v>
      </c>
      <c r="R13" s="3">
        <v>753</v>
      </c>
      <c r="S13" s="3">
        <v>696</v>
      </c>
      <c r="T13" s="3">
        <v>716</v>
      </c>
      <c r="U13" s="3">
        <v>944</v>
      </c>
      <c r="V13" s="3">
        <v>951</v>
      </c>
      <c r="W13" s="3">
        <v>1071</v>
      </c>
      <c r="X13" s="3">
        <v>1258</v>
      </c>
      <c r="Y13" s="3">
        <v>1380</v>
      </c>
      <c r="Z13" s="3">
        <v>1507</v>
      </c>
      <c r="AA13" s="3">
        <v>1681</v>
      </c>
      <c r="AB13" s="3">
        <v>2166</v>
      </c>
      <c r="AC13" s="3">
        <v>2252</v>
      </c>
      <c r="AD13" s="3">
        <v>2085</v>
      </c>
      <c r="AE13" s="3">
        <v>2051</v>
      </c>
      <c r="AF13" s="3">
        <v>2074</v>
      </c>
      <c r="AG13" s="3">
        <v>2047</v>
      </c>
      <c r="AH13" s="3">
        <v>2080</v>
      </c>
      <c r="AI13" s="3">
        <v>2105</v>
      </c>
    </row>
    <row r="14" spans="1:35" x14ac:dyDescent="0.3">
      <c r="A14" s="7" t="s">
        <v>167</v>
      </c>
      <c r="B14" s="3">
        <v>5</v>
      </c>
      <c r="C14" s="3">
        <v>9</v>
      </c>
      <c r="D14" s="3">
        <v>17</v>
      </c>
      <c r="E14" s="3">
        <v>28</v>
      </c>
      <c r="F14" s="3">
        <v>17</v>
      </c>
      <c r="G14" s="3">
        <v>29</v>
      </c>
      <c r="H14" s="3">
        <v>32</v>
      </c>
      <c r="I14" s="3">
        <v>36</v>
      </c>
      <c r="J14" s="3">
        <v>30</v>
      </c>
      <c r="K14" s="3">
        <v>36</v>
      </c>
      <c r="L14" s="3">
        <v>46</v>
      </c>
      <c r="M14" s="3">
        <v>41</v>
      </c>
      <c r="N14" s="3">
        <v>40</v>
      </c>
      <c r="O14" s="3">
        <v>49</v>
      </c>
      <c r="P14" s="3">
        <v>72</v>
      </c>
      <c r="Q14" s="3">
        <v>114</v>
      </c>
      <c r="R14" s="3">
        <v>116</v>
      </c>
      <c r="S14" s="3">
        <v>162</v>
      </c>
      <c r="T14" s="3">
        <v>99</v>
      </c>
      <c r="U14" s="3">
        <v>86</v>
      </c>
      <c r="V14" s="3">
        <v>136</v>
      </c>
      <c r="W14" s="3">
        <v>114</v>
      </c>
      <c r="X14" s="3">
        <v>165</v>
      </c>
      <c r="Y14" s="3">
        <v>179</v>
      </c>
      <c r="Z14" s="3">
        <v>151</v>
      </c>
      <c r="AA14" s="3">
        <v>417</v>
      </c>
      <c r="AB14" s="3">
        <v>632</v>
      </c>
      <c r="AC14" s="3">
        <v>642</v>
      </c>
      <c r="AD14" s="3">
        <v>1244</v>
      </c>
      <c r="AE14" s="3">
        <v>966</v>
      </c>
      <c r="AF14" s="3">
        <v>916</v>
      </c>
      <c r="AG14" s="3">
        <v>224</v>
      </c>
      <c r="AH14" s="3">
        <v>228</v>
      </c>
      <c r="AI14" s="3">
        <v>232</v>
      </c>
    </row>
    <row r="15" spans="1:35" x14ac:dyDescent="0.3">
      <c r="A15" s="7" t="s">
        <v>134</v>
      </c>
      <c r="B15" s="3">
        <v>2001</v>
      </c>
      <c r="C15" s="3">
        <v>2131</v>
      </c>
      <c r="D15" s="3">
        <v>2241</v>
      </c>
      <c r="E15" s="3">
        <v>2360</v>
      </c>
      <c r="F15" s="3">
        <v>2413</v>
      </c>
      <c r="G15" s="3">
        <v>2519</v>
      </c>
      <c r="H15" s="3">
        <v>3012</v>
      </c>
      <c r="I15" s="3">
        <v>3185</v>
      </c>
      <c r="J15" s="3">
        <v>3228</v>
      </c>
      <c r="K15" s="3">
        <v>3292</v>
      </c>
      <c r="L15" s="3">
        <v>3512</v>
      </c>
      <c r="M15" s="3">
        <v>3560</v>
      </c>
      <c r="N15" s="3">
        <v>3785</v>
      </c>
      <c r="O15" s="3">
        <v>4173</v>
      </c>
      <c r="P15" s="3">
        <v>4432</v>
      </c>
      <c r="Q15" s="3">
        <v>4628</v>
      </c>
      <c r="R15" s="3">
        <v>5016</v>
      </c>
      <c r="S15" s="3">
        <v>5248</v>
      </c>
      <c r="T15" s="3">
        <v>5204</v>
      </c>
      <c r="U15" s="3">
        <v>5220</v>
      </c>
      <c r="V15" s="3">
        <v>5982</v>
      </c>
      <c r="W15" s="3">
        <v>6447</v>
      </c>
      <c r="X15" s="3">
        <v>6657</v>
      </c>
      <c r="Y15" s="3">
        <v>6748</v>
      </c>
      <c r="Z15" s="3">
        <v>6632</v>
      </c>
      <c r="AA15" s="3">
        <v>7211</v>
      </c>
      <c r="AB15" s="3">
        <v>7866</v>
      </c>
      <c r="AC15" s="3">
        <v>8181</v>
      </c>
      <c r="AD15" s="3">
        <v>8600</v>
      </c>
      <c r="AE15" s="3">
        <v>8885</v>
      </c>
      <c r="AF15" s="3">
        <v>9138</v>
      </c>
      <c r="AG15" s="3">
        <v>9391</v>
      </c>
      <c r="AH15" s="3">
        <v>9657</v>
      </c>
      <c r="AI15" s="3">
        <v>9924</v>
      </c>
    </row>
    <row r="16" spans="1:35" x14ac:dyDescent="0.3">
      <c r="A16" s="15" t="s">
        <v>168</v>
      </c>
      <c r="B16" s="3">
        <v>30</v>
      </c>
      <c r="C16" s="3">
        <v>24</v>
      </c>
      <c r="D16" s="3">
        <v>30</v>
      </c>
      <c r="E16" s="3">
        <v>28</v>
      </c>
      <c r="F16" s="3">
        <v>27</v>
      </c>
      <c r="G16" s="3">
        <v>23</v>
      </c>
      <c r="H16" s="3">
        <v>28</v>
      </c>
      <c r="I16" s="3">
        <v>35</v>
      </c>
      <c r="J16" s="3">
        <v>66</v>
      </c>
      <c r="K16" s="3">
        <v>118</v>
      </c>
      <c r="L16" s="3">
        <v>110</v>
      </c>
      <c r="M16" s="3">
        <v>142</v>
      </c>
      <c r="N16" s="3">
        <v>162</v>
      </c>
      <c r="O16" s="3">
        <v>218</v>
      </c>
      <c r="P16" s="3">
        <v>244</v>
      </c>
      <c r="Q16" s="3">
        <v>250</v>
      </c>
      <c r="R16" s="3">
        <v>270</v>
      </c>
      <c r="S16" s="3">
        <v>281</v>
      </c>
      <c r="T16" s="3">
        <v>282</v>
      </c>
      <c r="U16" s="3">
        <v>282</v>
      </c>
      <c r="V16" s="3">
        <v>281</v>
      </c>
      <c r="W16" s="3">
        <v>286</v>
      </c>
      <c r="X16" s="3">
        <v>297</v>
      </c>
      <c r="Y16" s="3">
        <v>323</v>
      </c>
      <c r="Z16" s="3">
        <v>368</v>
      </c>
      <c r="AA16" s="3">
        <v>344</v>
      </c>
      <c r="AB16" s="3">
        <v>334</v>
      </c>
      <c r="AC16" s="3">
        <v>335</v>
      </c>
      <c r="AD16" s="3">
        <v>344</v>
      </c>
      <c r="AE16" s="3">
        <v>352</v>
      </c>
      <c r="AF16" s="3">
        <v>357</v>
      </c>
      <c r="AG16" s="3">
        <v>363</v>
      </c>
      <c r="AH16" s="3">
        <v>369</v>
      </c>
      <c r="AI16" s="3">
        <v>375</v>
      </c>
    </row>
    <row r="17" spans="1:35" x14ac:dyDescent="0.3">
      <c r="A17" s="15" t="s">
        <v>169</v>
      </c>
      <c r="B17" s="3">
        <v>1858</v>
      </c>
      <c r="C17" s="3">
        <v>1984</v>
      </c>
      <c r="D17" s="3">
        <v>2123</v>
      </c>
      <c r="E17" s="3">
        <v>2263</v>
      </c>
      <c r="F17" s="3">
        <v>2447</v>
      </c>
      <c r="G17" s="3">
        <v>2691</v>
      </c>
      <c r="H17" s="3">
        <v>2949</v>
      </c>
      <c r="I17" s="3">
        <v>3104</v>
      </c>
      <c r="J17" s="3">
        <v>3302</v>
      </c>
      <c r="K17" s="3">
        <v>3503</v>
      </c>
      <c r="L17" s="3">
        <v>3700</v>
      </c>
      <c r="M17" s="3">
        <v>3898</v>
      </c>
      <c r="N17" s="3">
        <v>4187</v>
      </c>
      <c r="O17" s="3">
        <v>4444</v>
      </c>
      <c r="P17" s="3">
        <v>4633</v>
      </c>
      <c r="Q17" s="3">
        <v>4950</v>
      </c>
      <c r="R17" s="3">
        <v>5209</v>
      </c>
      <c r="S17" s="3">
        <v>5471</v>
      </c>
      <c r="T17" s="3">
        <v>5588</v>
      </c>
      <c r="U17" s="3">
        <v>5424</v>
      </c>
      <c r="V17" s="3">
        <v>5629</v>
      </c>
      <c r="W17" s="3">
        <v>5889</v>
      </c>
      <c r="X17" s="3">
        <v>6011</v>
      </c>
      <c r="Y17" s="3">
        <v>6112</v>
      </c>
      <c r="Z17" s="3">
        <v>6259</v>
      </c>
      <c r="AA17" s="3">
        <v>6414</v>
      </c>
      <c r="AB17" s="3">
        <v>7013</v>
      </c>
      <c r="AC17" s="3">
        <v>7612</v>
      </c>
      <c r="AD17" s="3">
        <v>7992</v>
      </c>
      <c r="AE17" s="3">
        <v>8334</v>
      </c>
      <c r="AF17" s="3">
        <v>8650</v>
      </c>
      <c r="AG17" s="3">
        <v>9045</v>
      </c>
      <c r="AH17" s="3">
        <v>9421</v>
      </c>
      <c r="AI17" s="3">
        <v>9781</v>
      </c>
    </row>
    <row r="18" spans="1:35" x14ac:dyDescent="0.3">
      <c r="A18" s="15" t="s">
        <v>170</v>
      </c>
      <c r="B18" s="3">
        <v>21597</v>
      </c>
      <c r="C18" s="3">
        <v>23105</v>
      </c>
      <c r="D18" s="3">
        <v>24311</v>
      </c>
      <c r="E18" s="3">
        <v>25541</v>
      </c>
      <c r="F18" s="3">
        <v>25921</v>
      </c>
      <c r="G18" s="3">
        <v>28441</v>
      </c>
      <c r="H18" s="3">
        <v>25845</v>
      </c>
      <c r="I18" s="3">
        <v>27320</v>
      </c>
      <c r="J18" s="3">
        <v>28454</v>
      </c>
      <c r="K18" s="3">
        <v>29733</v>
      </c>
      <c r="L18" s="3">
        <v>30751</v>
      </c>
      <c r="M18" s="3">
        <v>32546</v>
      </c>
      <c r="N18" s="3">
        <v>34667</v>
      </c>
      <c r="O18" s="3">
        <v>34449</v>
      </c>
      <c r="P18" s="3">
        <v>34556</v>
      </c>
      <c r="Q18" s="3">
        <v>37622</v>
      </c>
      <c r="R18" s="3">
        <v>39100</v>
      </c>
      <c r="S18" s="3">
        <v>39772</v>
      </c>
      <c r="T18" s="3">
        <v>40692</v>
      </c>
      <c r="U18" s="3">
        <v>46405</v>
      </c>
      <c r="V18" s="3">
        <v>48019</v>
      </c>
      <c r="W18" s="3">
        <v>49342</v>
      </c>
      <c r="X18" s="3">
        <v>50937</v>
      </c>
      <c r="Y18" s="3">
        <v>52185</v>
      </c>
      <c r="Z18" s="3">
        <v>49482</v>
      </c>
      <c r="AA18" s="3">
        <v>54396</v>
      </c>
      <c r="AB18" s="3">
        <v>59327</v>
      </c>
      <c r="AC18" s="3">
        <v>65503</v>
      </c>
      <c r="AD18" s="3">
        <v>65307</v>
      </c>
      <c r="AE18" s="3">
        <v>67427</v>
      </c>
      <c r="AF18" s="3">
        <v>68867</v>
      </c>
      <c r="AG18" s="3">
        <v>70638</v>
      </c>
      <c r="AH18" s="3">
        <v>72626</v>
      </c>
      <c r="AI18" s="3">
        <v>74741</v>
      </c>
    </row>
    <row r="19" spans="1:35" x14ac:dyDescent="0.3">
      <c r="A19" s="7" t="s">
        <v>137</v>
      </c>
      <c r="B19" s="3">
        <v>19303</v>
      </c>
      <c r="C19" s="3">
        <v>20675</v>
      </c>
      <c r="D19" s="3">
        <v>21682</v>
      </c>
      <c r="E19" s="3">
        <v>22864</v>
      </c>
      <c r="F19" s="3">
        <v>23034</v>
      </c>
      <c r="G19" s="3">
        <v>25298</v>
      </c>
      <c r="H19" s="3">
        <v>22488</v>
      </c>
      <c r="I19" s="3">
        <v>23639</v>
      </c>
      <c r="J19" s="3">
        <v>24231</v>
      </c>
      <c r="K19" s="3">
        <v>25712</v>
      </c>
      <c r="L19" s="3">
        <v>26600</v>
      </c>
      <c r="M19" s="3">
        <v>28080</v>
      </c>
      <c r="N19" s="3">
        <v>29930</v>
      </c>
      <c r="O19" s="3">
        <v>29360</v>
      </c>
      <c r="P19" s="3">
        <v>29215</v>
      </c>
      <c r="Q19" s="3">
        <v>31912</v>
      </c>
      <c r="R19" s="3">
        <v>33052</v>
      </c>
      <c r="S19" s="3">
        <v>33310</v>
      </c>
      <c r="T19" s="3">
        <v>33986</v>
      </c>
      <c r="U19" s="3">
        <v>29384</v>
      </c>
      <c r="V19" s="3">
        <v>29478</v>
      </c>
      <c r="W19" s="3">
        <v>30180</v>
      </c>
      <c r="X19" s="3">
        <v>31268</v>
      </c>
      <c r="Y19" s="3">
        <v>32014</v>
      </c>
      <c r="Z19" s="3">
        <v>29549</v>
      </c>
      <c r="AA19" s="3">
        <v>33044</v>
      </c>
      <c r="AB19" s="3">
        <v>36366</v>
      </c>
      <c r="AC19" s="3">
        <v>40147</v>
      </c>
      <c r="AD19" s="3">
        <v>39779</v>
      </c>
      <c r="AE19" s="3">
        <v>40971</v>
      </c>
      <c r="AF19" s="3">
        <v>41674</v>
      </c>
      <c r="AG19" s="3">
        <v>42558</v>
      </c>
      <c r="AH19" s="3">
        <v>43538</v>
      </c>
      <c r="AI19" s="3">
        <v>44658</v>
      </c>
    </row>
    <row r="20" spans="1:35" x14ac:dyDescent="0.3">
      <c r="A20" s="7" t="s">
        <v>138</v>
      </c>
      <c r="B20" s="3">
        <v>2294</v>
      </c>
      <c r="C20" s="3">
        <v>2430</v>
      </c>
      <c r="D20" s="3">
        <v>2628</v>
      </c>
      <c r="E20" s="3">
        <v>2677</v>
      </c>
      <c r="F20" s="3">
        <v>2888</v>
      </c>
      <c r="G20" s="3">
        <v>3143</v>
      </c>
      <c r="H20" s="3">
        <v>3357</v>
      </c>
      <c r="I20" s="3">
        <v>3681</v>
      </c>
      <c r="J20" s="3">
        <v>4223</v>
      </c>
      <c r="K20" s="3">
        <v>4021</v>
      </c>
      <c r="L20" s="3">
        <v>4151</v>
      </c>
      <c r="M20" s="3">
        <v>4466</v>
      </c>
      <c r="N20" s="3">
        <v>4738</v>
      </c>
      <c r="O20" s="3">
        <v>5089</v>
      </c>
      <c r="P20" s="3">
        <v>5342</v>
      </c>
      <c r="Q20" s="3">
        <v>5711</v>
      </c>
      <c r="R20" s="3">
        <v>6048</v>
      </c>
      <c r="S20" s="3">
        <v>6463</v>
      </c>
      <c r="T20" s="3">
        <v>6706</v>
      </c>
      <c r="U20" s="3">
        <v>17021</v>
      </c>
      <c r="V20" s="3">
        <v>18541</v>
      </c>
      <c r="W20" s="3">
        <v>19162</v>
      </c>
      <c r="X20" s="3">
        <v>19669</v>
      </c>
      <c r="Y20" s="3">
        <v>20171</v>
      </c>
      <c r="Z20" s="3">
        <v>19933</v>
      </c>
      <c r="AA20" s="3">
        <v>21351</v>
      </c>
      <c r="AB20" s="3">
        <v>22961</v>
      </c>
      <c r="AC20" s="3">
        <v>25356</v>
      </c>
      <c r="AD20" s="3">
        <v>25528</v>
      </c>
      <c r="AE20" s="3">
        <v>26456</v>
      </c>
      <c r="AF20" s="3">
        <v>27194</v>
      </c>
      <c r="AG20" s="3">
        <v>28080</v>
      </c>
      <c r="AH20" s="3">
        <v>29088</v>
      </c>
      <c r="AI20" s="3">
        <v>30083</v>
      </c>
    </row>
    <row r="21" spans="1:35" x14ac:dyDescent="0.3">
      <c r="A21" s="9" t="s">
        <v>139</v>
      </c>
      <c r="B21" s="3">
        <v>2190</v>
      </c>
      <c r="C21" s="3">
        <v>2326</v>
      </c>
      <c r="D21" s="3">
        <v>2499</v>
      </c>
      <c r="E21" s="3">
        <v>2561</v>
      </c>
      <c r="F21" s="3">
        <v>2771</v>
      </c>
      <c r="G21" s="3">
        <v>3005</v>
      </c>
      <c r="H21" s="3">
        <v>3196</v>
      </c>
      <c r="I21" s="3">
        <v>3543</v>
      </c>
      <c r="J21" s="3">
        <v>3992</v>
      </c>
      <c r="K21" s="3">
        <v>3812</v>
      </c>
      <c r="L21" s="3">
        <v>3992</v>
      </c>
      <c r="M21" s="3">
        <v>4211</v>
      </c>
      <c r="N21" s="3">
        <v>4547</v>
      </c>
      <c r="O21" s="3">
        <v>4822</v>
      </c>
      <c r="P21" s="3">
        <v>5060</v>
      </c>
      <c r="Q21" s="3">
        <v>5395</v>
      </c>
      <c r="R21" s="3">
        <v>5752</v>
      </c>
      <c r="S21" s="3">
        <v>6144</v>
      </c>
      <c r="T21" s="3">
        <v>6328</v>
      </c>
      <c r="U21" s="3">
        <v>16716</v>
      </c>
      <c r="V21" s="3">
        <v>12703</v>
      </c>
      <c r="W21" s="3">
        <v>13043</v>
      </c>
      <c r="X21" s="3">
        <v>13462</v>
      </c>
      <c r="Y21" s="3">
        <v>13819</v>
      </c>
      <c r="Z21" s="3">
        <v>13359</v>
      </c>
      <c r="AA21" s="3">
        <v>14598</v>
      </c>
      <c r="AB21" s="3">
        <v>15664</v>
      </c>
      <c r="AC21" s="3">
        <v>17418</v>
      </c>
      <c r="AD21" s="3">
        <v>17188</v>
      </c>
      <c r="AE21" s="3">
        <v>17778</v>
      </c>
      <c r="AF21" s="3">
        <v>18195</v>
      </c>
      <c r="AG21" s="3">
        <v>18681</v>
      </c>
      <c r="AH21" s="3">
        <v>19307</v>
      </c>
      <c r="AI21" s="3">
        <v>19936</v>
      </c>
    </row>
    <row r="22" spans="1:35" x14ac:dyDescent="0.3">
      <c r="A22" s="9" t="s">
        <v>184</v>
      </c>
      <c r="B22" s="3">
        <v>0</v>
      </c>
      <c r="C22" s="3">
        <v>0</v>
      </c>
      <c r="D22" s="3">
        <v>0</v>
      </c>
      <c r="E22" s="3">
        <v>0</v>
      </c>
      <c r="F22" s="3">
        <v>0</v>
      </c>
      <c r="G22" s="3">
        <v>0</v>
      </c>
      <c r="H22" s="3">
        <v>0</v>
      </c>
      <c r="I22" s="3">
        <v>0</v>
      </c>
      <c r="J22" s="3">
        <v>43</v>
      </c>
      <c r="K22" s="3">
        <v>37</v>
      </c>
      <c r="L22" s="3">
        <v>33</v>
      </c>
      <c r="M22" s="3">
        <v>53</v>
      </c>
      <c r="N22" s="3">
        <v>52</v>
      </c>
      <c r="O22" s="3">
        <v>65</v>
      </c>
      <c r="P22" s="3">
        <v>96</v>
      </c>
      <c r="Q22" s="3">
        <v>105</v>
      </c>
      <c r="R22" s="3">
        <v>102</v>
      </c>
      <c r="S22" s="3">
        <v>105</v>
      </c>
      <c r="T22" s="3">
        <v>132</v>
      </c>
      <c r="U22" s="3">
        <v>86</v>
      </c>
      <c r="V22" s="3">
        <v>5551</v>
      </c>
      <c r="W22" s="3">
        <v>5811</v>
      </c>
      <c r="X22" s="3">
        <v>5887</v>
      </c>
      <c r="Y22" s="3">
        <v>6068</v>
      </c>
      <c r="Z22" s="3">
        <v>6229</v>
      </c>
      <c r="AA22" s="3">
        <v>6365</v>
      </c>
      <c r="AB22" s="3">
        <v>6980</v>
      </c>
      <c r="AC22" s="3">
        <v>7604</v>
      </c>
      <c r="AD22" s="3">
        <v>7985</v>
      </c>
      <c r="AE22" s="3">
        <v>8327</v>
      </c>
      <c r="AF22" s="3">
        <v>8643</v>
      </c>
      <c r="AG22" s="3">
        <v>9037</v>
      </c>
      <c r="AH22" s="3">
        <v>9414</v>
      </c>
      <c r="AI22" s="3">
        <v>9773</v>
      </c>
    </row>
    <row r="23" spans="1:35" x14ac:dyDescent="0.3">
      <c r="A23" s="9" t="s">
        <v>185</v>
      </c>
      <c r="B23" s="3">
        <v>104</v>
      </c>
      <c r="C23" s="3">
        <v>104</v>
      </c>
      <c r="D23" s="3">
        <v>130</v>
      </c>
      <c r="E23" s="3">
        <v>116</v>
      </c>
      <c r="F23" s="3">
        <v>116</v>
      </c>
      <c r="G23" s="3">
        <v>138</v>
      </c>
      <c r="H23" s="3">
        <v>161</v>
      </c>
      <c r="I23" s="3">
        <v>138</v>
      </c>
      <c r="J23" s="3">
        <v>188</v>
      </c>
      <c r="K23" s="3">
        <v>172</v>
      </c>
      <c r="L23" s="3">
        <v>125</v>
      </c>
      <c r="M23" s="3">
        <v>202</v>
      </c>
      <c r="N23" s="3">
        <v>138</v>
      </c>
      <c r="O23" s="3">
        <v>202</v>
      </c>
      <c r="P23" s="3">
        <v>186</v>
      </c>
      <c r="Q23" s="3">
        <v>210</v>
      </c>
      <c r="R23" s="3">
        <v>193</v>
      </c>
      <c r="S23" s="3">
        <v>213</v>
      </c>
      <c r="T23" s="3">
        <v>247</v>
      </c>
      <c r="U23" s="3">
        <v>219</v>
      </c>
      <c r="V23" s="3">
        <v>288</v>
      </c>
      <c r="W23" s="3">
        <v>308</v>
      </c>
      <c r="X23" s="3">
        <v>320</v>
      </c>
      <c r="Y23" s="3">
        <v>284</v>
      </c>
      <c r="Z23" s="3">
        <v>345</v>
      </c>
      <c r="AA23" s="3">
        <v>388</v>
      </c>
      <c r="AB23" s="3">
        <v>316</v>
      </c>
      <c r="AC23" s="3">
        <v>335</v>
      </c>
      <c r="AD23" s="3">
        <v>355</v>
      </c>
      <c r="AE23" s="3">
        <v>350</v>
      </c>
      <c r="AF23" s="3">
        <v>356</v>
      </c>
      <c r="AG23" s="3">
        <v>362</v>
      </c>
      <c r="AH23" s="3">
        <v>368</v>
      </c>
      <c r="AI23" s="3">
        <v>374</v>
      </c>
    </row>
    <row r="24" spans="1:35" x14ac:dyDescent="0.3">
      <c r="A24" s="15" t="s">
        <v>141</v>
      </c>
      <c r="B24" s="3">
        <v>38</v>
      </c>
      <c r="C24" s="3">
        <v>32</v>
      </c>
      <c r="D24" s="3">
        <v>52</v>
      </c>
      <c r="E24" s="3">
        <v>39</v>
      </c>
      <c r="F24" s="3">
        <v>33</v>
      </c>
      <c r="G24" s="3">
        <v>50</v>
      </c>
      <c r="H24" s="3">
        <v>32</v>
      </c>
      <c r="I24" s="3">
        <v>134</v>
      </c>
      <c r="J24" s="3">
        <v>491</v>
      </c>
      <c r="K24" s="3">
        <v>123</v>
      </c>
      <c r="L24" s="3">
        <v>42</v>
      </c>
      <c r="M24" s="3">
        <v>48</v>
      </c>
      <c r="N24" s="3">
        <v>69</v>
      </c>
      <c r="O24" s="3">
        <v>106</v>
      </c>
      <c r="P24" s="3">
        <v>138</v>
      </c>
      <c r="Q24" s="3">
        <v>141</v>
      </c>
      <c r="R24" s="3">
        <v>96</v>
      </c>
      <c r="S24" s="3">
        <v>138</v>
      </c>
      <c r="T24" s="3">
        <v>69</v>
      </c>
      <c r="U24" s="3">
        <v>51</v>
      </c>
      <c r="V24" s="3">
        <v>88</v>
      </c>
      <c r="W24" s="3">
        <v>62</v>
      </c>
      <c r="X24" s="3">
        <v>118</v>
      </c>
      <c r="Y24" s="3">
        <v>85</v>
      </c>
      <c r="Z24" s="3">
        <v>72</v>
      </c>
      <c r="AA24" s="3">
        <v>79</v>
      </c>
      <c r="AB24" s="3">
        <v>82</v>
      </c>
      <c r="AC24" s="3">
        <v>93</v>
      </c>
      <c r="AD24" s="3">
        <v>100</v>
      </c>
      <c r="AE24" s="3">
        <v>101</v>
      </c>
      <c r="AF24" s="3">
        <v>103</v>
      </c>
      <c r="AG24" s="3">
        <v>104</v>
      </c>
      <c r="AH24" s="3">
        <v>106</v>
      </c>
      <c r="AI24" s="3">
        <v>107</v>
      </c>
    </row>
    <row r="25" spans="1:35" x14ac:dyDescent="0.3">
      <c r="A25" s="12" t="s">
        <v>142</v>
      </c>
      <c r="B25" s="12">
        <v>29038</v>
      </c>
      <c r="C25" s="12">
        <v>30314</v>
      </c>
      <c r="D25" s="12">
        <v>31210</v>
      </c>
      <c r="E25" s="12">
        <v>32690</v>
      </c>
      <c r="F25" s="12">
        <v>33682</v>
      </c>
      <c r="G25" s="12">
        <v>35489</v>
      </c>
      <c r="H25" s="12">
        <v>38517</v>
      </c>
      <c r="I25" s="12">
        <v>40438</v>
      </c>
      <c r="J25" s="12">
        <v>42648</v>
      </c>
      <c r="K25" s="12">
        <v>44486</v>
      </c>
      <c r="L25" s="12">
        <v>46405</v>
      </c>
      <c r="M25" s="12">
        <v>48420</v>
      </c>
      <c r="N25" s="12">
        <v>53020</v>
      </c>
      <c r="O25" s="12">
        <v>55418</v>
      </c>
      <c r="P25" s="12">
        <v>57333</v>
      </c>
      <c r="Q25" s="12">
        <v>61086</v>
      </c>
      <c r="R25" s="12">
        <v>62634</v>
      </c>
      <c r="S25" s="12">
        <v>65168</v>
      </c>
      <c r="T25" s="12">
        <v>66286</v>
      </c>
      <c r="U25" s="12">
        <v>81401</v>
      </c>
      <c r="V25" s="12">
        <v>83950</v>
      </c>
      <c r="W25" s="12">
        <v>86482</v>
      </c>
      <c r="X25" s="12">
        <v>91373</v>
      </c>
      <c r="Y25" s="12">
        <v>93012</v>
      </c>
      <c r="Z25" s="12">
        <v>99307</v>
      </c>
      <c r="AA25" s="12">
        <v>104017</v>
      </c>
      <c r="AB25" s="12">
        <v>109641</v>
      </c>
      <c r="AC25" s="12">
        <v>120063</v>
      </c>
      <c r="AD25" s="12">
        <v>124592</v>
      </c>
      <c r="AE25" s="12">
        <v>127443</v>
      </c>
      <c r="AF25" s="12">
        <v>130001</v>
      </c>
      <c r="AG25" s="12">
        <v>132214</v>
      </c>
      <c r="AH25" s="12">
        <v>135467</v>
      </c>
      <c r="AI25" s="12">
        <v>138633</v>
      </c>
    </row>
    <row r="26" spans="1:35" x14ac:dyDescent="0.3">
      <c r="A26" s="15" t="s">
        <v>143</v>
      </c>
      <c r="B26" s="3">
        <v>27997</v>
      </c>
      <c r="C26" s="3">
        <v>29260</v>
      </c>
      <c r="D26" s="3">
        <v>30103</v>
      </c>
      <c r="E26" s="3">
        <v>31679</v>
      </c>
      <c r="F26" s="3">
        <v>32646</v>
      </c>
      <c r="G26" s="3">
        <v>34395</v>
      </c>
      <c r="H26" s="3">
        <v>37488</v>
      </c>
      <c r="I26" s="3">
        <v>39332</v>
      </c>
      <c r="J26" s="3">
        <v>41639</v>
      </c>
      <c r="K26" s="3">
        <v>43578</v>
      </c>
      <c r="L26" s="3">
        <v>45549</v>
      </c>
      <c r="M26" s="3">
        <v>47426</v>
      </c>
      <c r="N26" s="3">
        <v>51914</v>
      </c>
      <c r="O26" s="3">
        <v>54207</v>
      </c>
      <c r="P26" s="3">
        <v>56277</v>
      </c>
      <c r="Q26" s="3">
        <v>60019</v>
      </c>
      <c r="R26" s="3">
        <v>61599</v>
      </c>
      <c r="S26" s="3">
        <v>64182</v>
      </c>
      <c r="T26" s="3">
        <v>65251</v>
      </c>
      <c r="U26" s="3">
        <v>80367</v>
      </c>
      <c r="V26" s="3">
        <v>82815</v>
      </c>
      <c r="W26" s="3">
        <v>85353</v>
      </c>
      <c r="X26" s="3">
        <v>90255</v>
      </c>
      <c r="Y26" s="3">
        <v>91859</v>
      </c>
      <c r="Z26" s="3">
        <v>98160</v>
      </c>
      <c r="AA26" s="3">
        <v>102810</v>
      </c>
      <c r="AB26" s="3">
        <v>108173</v>
      </c>
      <c r="AC26" s="3">
        <v>117567</v>
      </c>
      <c r="AD26" s="3">
        <v>121780</v>
      </c>
      <c r="AE26" s="3">
        <v>124303</v>
      </c>
      <c r="AF26" s="3">
        <v>126557</v>
      </c>
      <c r="AG26" s="3">
        <v>128482</v>
      </c>
      <c r="AH26" s="3">
        <v>131368</v>
      </c>
      <c r="AI26" s="3">
        <v>134194</v>
      </c>
    </row>
    <row r="27" spans="1:35" x14ac:dyDescent="0.3">
      <c r="A27" s="15" t="s">
        <v>144</v>
      </c>
      <c r="B27" s="3">
        <v>19417</v>
      </c>
      <c r="C27" s="3">
        <v>20413</v>
      </c>
      <c r="D27" s="3">
        <v>21228</v>
      </c>
      <c r="E27" s="3">
        <v>22028</v>
      </c>
      <c r="F27" s="3">
        <v>22978</v>
      </c>
      <c r="G27" s="3">
        <v>24382</v>
      </c>
      <c r="H27" s="3">
        <v>27246</v>
      </c>
      <c r="I27" s="3">
        <v>28357</v>
      </c>
      <c r="J27" s="3">
        <v>29891</v>
      </c>
      <c r="K27" s="3">
        <v>31494</v>
      </c>
      <c r="L27" s="3">
        <v>33081</v>
      </c>
      <c r="M27" s="3">
        <v>34770</v>
      </c>
      <c r="N27" s="3">
        <v>37079</v>
      </c>
      <c r="O27" s="3">
        <v>39789</v>
      </c>
      <c r="P27" s="3">
        <v>41076</v>
      </c>
      <c r="Q27" s="3">
        <v>43252</v>
      </c>
      <c r="R27" s="3">
        <v>45504</v>
      </c>
      <c r="S27" s="3">
        <v>46641</v>
      </c>
      <c r="T27" s="3">
        <v>47512</v>
      </c>
      <c r="U27" s="3">
        <v>62293</v>
      </c>
      <c r="V27" s="3">
        <v>64441</v>
      </c>
      <c r="W27" s="3">
        <v>66731</v>
      </c>
      <c r="X27" s="3">
        <v>68901</v>
      </c>
      <c r="Y27" s="3">
        <v>71907</v>
      </c>
      <c r="Z27" s="3">
        <v>77051</v>
      </c>
      <c r="AA27" s="3">
        <v>78802</v>
      </c>
      <c r="AB27" s="3">
        <v>83250</v>
      </c>
      <c r="AC27" s="3">
        <v>89651</v>
      </c>
      <c r="AD27" s="3">
        <v>92459</v>
      </c>
      <c r="AE27" s="3">
        <v>95010</v>
      </c>
      <c r="AF27" s="3">
        <v>97355</v>
      </c>
      <c r="AG27" s="3">
        <v>99899</v>
      </c>
      <c r="AH27" s="3">
        <v>102447</v>
      </c>
      <c r="AI27" s="3">
        <v>104672</v>
      </c>
    </row>
    <row r="28" spans="1:35" x14ac:dyDescent="0.3">
      <c r="A28" s="7" t="s">
        <v>145</v>
      </c>
      <c r="B28" s="3">
        <v>10622</v>
      </c>
      <c r="C28" s="3">
        <v>11038</v>
      </c>
      <c r="D28" s="3">
        <v>11462</v>
      </c>
      <c r="E28" s="3">
        <v>12007</v>
      </c>
      <c r="F28" s="3">
        <v>12483</v>
      </c>
      <c r="G28" s="3">
        <v>13135</v>
      </c>
      <c r="H28" s="3">
        <v>14071</v>
      </c>
      <c r="I28" s="3">
        <v>14715</v>
      </c>
      <c r="J28" s="3">
        <v>15449</v>
      </c>
      <c r="K28" s="3">
        <v>16128</v>
      </c>
      <c r="L28" s="3">
        <v>16786</v>
      </c>
      <c r="M28" s="3">
        <v>17586</v>
      </c>
      <c r="N28" s="3">
        <v>18641</v>
      </c>
      <c r="O28" s="3">
        <v>19611</v>
      </c>
      <c r="P28" s="3">
        <v>20243</v>
      </c>
      <c r="Q28" s="3">
        <v>21161</v>
      </c>
      <c r="R28" s="3">
        <v>22213</v>
      </c>
      <c r="S28" s="3">
        <v>23081</v>
      </c>
      <c r="T28" s="3">
        <v>23468</v>
      </c>
      <c r="U28" s="3">
        <v>24096</v>
      </c>
      <c r="V28" s="3">
        <v>24724</v>
      </c>
      <c r="W28" s="3">
        <v>25898</v>
      </c>
      <c r="X28" s="3">
        <v>26557</v>
      </c>
      <c r="Y28" s="3">
        <v>27744</v>
      </c>
      <c r="Z28" s="3">
        <v>28627</v>
      </c>
      <c r="AA28" s="3">
        <v>29782</v>
      </c>
      <c r="AB28" s="3">
        <v>32533</v>
      </c>
      <c r="AC28" s="3">
        <v>35486</v>
      </c>
      <c r="AD28" s="3">
        <v>36871</v>
      </c>
      <c r="AE28" s="3">
        <v>37980</v>
      </c>
      <c r="AF28" s="3">
        <v>38881</v>
      </c>
      <c r="AG28" s="3">
        <v>39862</v>
      </c>
      <c r="AH28" s="3">
        <v>40855</v>
      </c>
      <c r="AI28" s="3">
        <v>41722</v>
      </c>
    </row>
    <row r="29" spans="1:35" x14ac:dyDescent="0.3">
      <c r="A29" s="7" t="s">
        <v>146</v>
      </c>
      <c r="B29" s="3">
        <v>3478</v>
      </c>
      <c r="C29" s="3">
        <v>3668</v>
      </c>
      <c r="D29" s="3">
        <v>3882</v>
      </c>
      <c r="E29" s="3">
        <v>4041</v>
      </c>
      <c r="F29" s="3">
        <v>4226</v>
      </c>
      <c r="G29" s="3">
        <v>4588</v>
      </c>
      <c r="H29" s="3">
        <v>5555</v>
      </c>
      <c r="I29" s="3">
        <v>5786</v>
      </c>
      <c r="J29" s="3">
        <v>5840</v>
      </c>
      <c r="K29" s="3">
        <v>5817</v>
      </c>
      <c r="L29" s="3">
        <v>6267</v>
      </c>
      <c r="M29" s="3">
        <v>6227</v>
      </c>
      <c r="N29" s="3">
        <v>6530</v>
      </c>
      <c r="O29" s="3">
        <v>7258</v>
      </c>
      <c r="P29" s="3">
        <v>7175</v>
      </c>
      <c r="Q29" s="3">
        <v>7622</v>
      </c>
      <c r="R29" s="3">
        <v>8006</v>
      </c>
      <c r="S29" s="3">
        <v>7915</v>
      </c>
      <c r="T29" s="3">
        <v>7849</v>
      </c>
      <c r="U29" s="3">
        <v>7867</v>
      </c>
      <c r="V29" s="3">
        <v>7863</v>
      </c>
      <c r="W29" s="3">
        <v>8172</v>
      </c>
      <c r="X29" s="3">
        <v>8616</v>
      </c>
      <c r="Y29" s="3">
        <v>9059</v>
      </c>
      <c r="Z29" s="3">
        <v>9045</v>
      </c>
      <c r="AA29" s="3">
        <v>9790</v>
      </c>
      <c r="AB29" s="3">
        <v>10538</v>
      </c>
      <c r="AC29" s="3">
        <v>11035</v>
      </c>
      <c r="AD29" s="3">
        <v>11493</v>
      </c>
      <c r="AE29" s="3">
        <v>11591</v>
      </c>
      <c r="AF29" s="3">
        <v>11854</v>
      </c>
      <c r="AG29" s="3">
        <v>12118</v>
      </c>
      <c r="AH29" s="3">
        <v>12321</v>
      </c>
      <c r="AI29" s="3">
        <v>12528</v>
      </c>
    </row>
    <row r="30" spans="1:35" x14ac:dyDescent="0.3">
      <c r="A30" s="7" t="s">
        <v>147</v>
      </c>
      <c r="B30" s="3">
        <v>1519</v>
      </c>
      <c r="C30" s="3">
        <v>1436</v>
      </c>
      <c r="D30" s="3">
        <v>1524</v>
      </c>
      <c r="E30" s="3">
        <v>1500</v>
      </c>
      <c r="F30" s="3">
        <v>1495</v>
      </c>
      <c r="G30" s="3">
        <v>1520</v>
      </c>
      <c r="H30" s="3">
        <v>1677</v>
      </c>
      <c r="I30" s="3">
        <v>1777</v>
      </c>
      <c r="J30" s="3">
        <v>1891</v>
      </c>
      <c r="K30" s="3">
        <v>2369</v>
      </c>
      <c r="L30" s="3">
        <v>2510</v>
      </c>
      <c r="M30" s="3">
        <v>2745</v>
      </c>
      <c r="N30" s="3">
        <v>2966</v>
      </c>
      <c r="O30" s="3">
        <v>2986</v>
      </c>
      <c r="P30" s="3">
        <v>3519</v>
      </c>
      <c r="Q30" s="3">
        <v>3776</v>
      </c>
      <c r="R30" s="3">
        <v>4315</v>
      </c>
      <c r="S30" s="3">
        <v>4491</v>
      </c>
      <c r="T30" s="3">
        <v>4586</v>
      </c>
      <c r="U30" s="3">
        <v>8560</v>
      </c>
      <c r="V30" s="3">
        <v>8799</v>
      </c>
      <c r="W30" s="3">
        <v>8960</v>
      </c>
      <c r="X30" s="3">
        <v>9089</v>
      </c>
      <c r="Y30" s="3">
        <v>9554</v>
      </c>
      <c r="Z30" s="3">
        <v>10296</v>
      </c>
      <c r="AA30" s="3">
        <v>10939</v>
      </c>
      <c r="AB30" s="3">
        <v>10931</v>
      </c>
      <c r="AC30" s="3">
        <v>11767</v>
      </c>
      <c r="AD30" s="3">
        <v>11341</v>
      </c>
      <c r="AE30" s="3">
        <v>11540</v>
      </c>
      <c r="AF30" s="3">
        <v>11630</v>
      </c>
      <c r="AG30" s="3">
        <v>11770</v>
      </c>
      <c r="AH30" s="3">
        <v>11905</v>
      </c>
      <c r="AI30" s="3">
        <v>11915</v>
      </c>
    </row>
    <row r="31" spans="1:35" x14ac:dyDescent="0.3">
      <c r="A31" s="7" t="s">
        <v>148</v>
      </c>
      <c r="B31" s="3">
        <v>3206</v>
      </c>
      <c r="C31" s="3">
        <v>3427</v>
      </c>
      <c r="D31" s="3">
        <v>3571</v>
      </c>
      <c r="E31" s="3">
        <v>3883</v>
      </c>
      <c r="F31" s="3">
        <v>4221</v>
      </c>
      <c r="G31" s="3">
        <v>4606</v>
      </c>
      <c r="H31" s="3">
        <v>5357</v>
      </c>
      <c r="I31" s="3">
        <v>5368</v>
      </c>
      <c r="J31" s="3">
        <v>5829</v>
      </c>
      <c r="K31" s="3">
        <v>6242</v>
      </c>
      <c r="L31" s="3">
        <v>6537</v>
      </c>
      <c r="M31" s="3">
        <v>7086</v>
      </c>
      <c r="N31" s="3">
        <v>7596</v>
      </c>
      <c r="O31" s="3">
        <v>8200</v>
      </c>
      <c r="P31" s="3">
        <v>8482</v>
      </c>
      <c r="Q31" s="3">
        <v>8960</v>
      </c>
      <c r="R31" s="3">
        <v>9394</v>
      </c>
      <c r="S31" s="3">
        <v>9578</v>
      </c>
      <c r="T31" s="3">
        <v>9906</v>
      </c>
      <c r="U31" s="3">
        <v>19983</v>
      </c>
      <c r="V31" s="3">
        <v>20988</v>
      </c>
      <c r="W31" s="3">
        <v>21733</v>
      </c>
      <c r="X31" s="3">
        <v>22520</v>
      </c>
      <c r="Y31" s="3">
        <v>23320</v>
      </c>
      <c r="Z31" s="3">
        <v>24063</v>
      </c>
      <c r="AA31" s="3">
        <v>24605</v>
      </c>
      <c r="AB31" s="3">
        <v>26588</v>
      </c>
      <c r="AC31" s="3">
        <v>28862</v>
      </c>
      <c r="AD31" s="3">
        <v>30276</v>
      </c>
      <c r="AE31" s="3">
        <v>31392</v>
      </c>
      <c r="AF31" s="3">
        <v>32410</v>
      </c>
      <c r="AG31" s="3">
        <v>33516</v>
      </c>
      <c r="AH31" s="3">
        <v>34683</v>
      </c>
      <c r="AI31" s="3">
        <v>35775</v>
      </c>
    </row>
    <row r="32" spans="1:35" x14ac:dyDescent="0.3">
      <c r="A32" s="9" t="s">
        <v>82</v>
      </c>
      <c r="B32" s="3">
        <v>2226</v>
      </c>
      <c r="C32" s="3">
        <v>2366</v>
      </c>
      <c r="D32" s="3">
        <v>2518</v>
      </c>
      <c r="E32" s="3">
        <v>2650</v>
      </c>
      <c r="F32" s="3">
        <v>2895</v>
      </c>
      <c r="G32" s="3">
        <v>3138</v>
      </c>
      <c r="H32" s="3">
        <v>3620</v>
      </c>
      <c r="I32" s="3">
        <v>3590</v>
      </c>
      <c r="J32" s="3">
        <v>3827</v>
      </c>
      <c r="K32" s="3">
        <v>4061</v>
      </c>
      <c r="L32" s="3">
        <v>4278</v>
      </c>
      <c r="M32" s="3">
        <v>4648</v>
      </c>
      <c r="N32" s="3">
        <v>4932</v>
      </c>
      <c r="O32" s="3">
        <v>5313</v>
      </c>
      <c r="P32" s="3">
        <v>5409</v>
      </c>
      <c r="Q32" s="3">
        <v>5645</v>
      </c>
      <c r="R32" s="3">
        <v>5850</v>
      </c>
      <c r="S32" s="3">
        <v>6106</v>
      </c>
      <c r="T32" s="3">
        <v>6273</v>
      </c>
      <c r="U32" s="3">
        <v>13156</v>
      </c>
      <c r="V32" s="3">
        <v>13767</v>
      </c>
      <c r="W32" s="3">
        <v>14240</v>
      </c>
      <c r="X32" s="3">
        <v>14636</v>
      </c>
      <c r="Y32" s="3">
        <v>15278</v>
      </c>
      <c r="Z32" s="3">
        <v>15770</v>
      </c>
      <c r="AA32" s="3">
        <v>16069</v>
      </c>
      <c r="AB32" s="3">
        <v>17295</v>
      </c>
      <c r="AC32" s="3">
        <v>18427</v>
      </c>
      <c r="AD32" s="3">
        <v>19079</v>
      </c>
      <c r="AE32" s="3">
        <v>19671</v>
      </c>
      <c r="AF32" s="3">
        <v>20234</v>
      </c>
      <c r="AG32" s="3">
        <v>20874</v>
      </c>
      <c r="AH32" s="3">
        <v>21507</v>
      </c>
      <c r="AI32" s="3">
        <v>22107</v>
      </c>
    </row>
    <row r="33" spans="1:35" x14ac:dyDescent="0.3">
      <c r="A33" s="9" t="s">
        <v>149</v>
      </c>
      <c r="B33" s="3">
        <v>980</v>
      </c>
      <c r="C33" s="3">
        <v>1061</v>
      </c>
      <c r="D33" s="3">
        <v>1053</v>
      </c>
      <c r="E33" s="3">
        <v>1233</v>
      </c>
      <c r="F33" s="3">
        <v>1326</v>
      </c>
      <c r="G33" s="3">
        <v>1467</v>
      </c>
      <c r="H33" s="3">
        <v>1738</v>
      </c>
      <c r="I33" s="3">
        <v>1779</v>
      </c>
      <c r="J33" s="3">
        <v>2002</v>
      </c>
      <c r="K33" s="3">
        <v>2181</v>
      </c>
      <c r="L33" s="3">
        <v>2259</v>
      </c>
      <c r="M33" s="3">
        <v>2437</v>
      </c>
      <c r="N33" s="3">
        <v>2664</v>
      </c>
      <c r="O33" s="3">
        <v>2887</v>
      </c>
      <c r="P33" s="3">
        <v>3073</v>
      </c>
      <c r="Q33" s="3">
        <v>3316</v>
      </c>
      <c r="R33" s="3">
        <v>3543</v>
      </c>
      <c r="S33" s="3">
        <v>3472</v>
      </c>
      <c r="T33" s="3">
        <v>3633</v>
      </c>
      <c r="U33" s="3">
        <v>6828</v>
      </c>
      <c r="V33" s="3">
        <v>7220</v>
      </c>
      <c r="W33" s="3">
        <v>7493</v>
      </c>
      <c r="X33" s="3">
        <v>7885</v>
      </c>
      <c r="Y33" s="3">
        <v>8042</v>
      </c>
      <c r="Z33" s="3">
        <v>8293</v>
      </c>
      <c r="AA33" s="3">
        <v>8536</v>
      </c>
      <c r="AB33" s="3">
        <v>9293</v>
      </c>
      <c r="AC33" s="3">
        <v>10434</v>
      </c>
      <c r="AD33" s="3">
        <v>11197</v>
      </c>
      <c r="AE33" s="3">
        <v>11721</v>
      </c>
      <c r="AF33" s="3">
        <v>12175</v>
      </c>
      <c r="AG33" s="3">
        <v>12642</v>
      </c>
      <c r="AH33" s="3">
        <v>13176</v>
      </c>
      <c r="AI33" s="3">
        <v>13667</v>
      </c>
    </row>
    <row r="34" spans="1:35" x14ac:dyDescent="0.3">
      <c r="A34" s="7" t="s">
        <v>150</v>
      </c>
      <c r="B34" s="3">
        <v>524</v>
      </c>
      <c r="C34" s="3">
        <v>778</v>
      </c>
      <c r="D34" s="3">
        <v>716</v>
      </c>
      <c r="E34" s="3">
        <v>533</v>
      </c>
      <c r="F34" s="3">
        <v>494</v>
      </c>
      <c r="G34" s="3">
        <v>471</v>
      </c>
      <c r="H34" s="3">
        <v>512</v>
      </c>
      <c r="I34" s="3">
        <v>632</v>
      </c>
      <c r="J34" s="3">
        <v>803</v>
      </c>
      <c r="K34" s="3">
        <v>840</v>
      </c>
      <c r="L34" s="3">
        <v>885</v>
      </c>
      <c r="M34" s="3">
        <v>1022</v>
      </c>
      <c r="N34" s="3">
        <v>1238</v>
      </c>
      <c r="O34" s="3">
        <v>1618</v>
      </c>
      <c r="P34" s="3">
        <v>1515</v>
      </c>
      <c r="Q34" s="3">
        <v>1582</v>
      </c>
      <c r="R34" s="3">
        <v>1430</v>
      </c>
      <c r="S34" s="3">
        <v>1445</v>
      </c>
      <c r="T34" s="3">
        <v>1573</v>
      </c>
      <c r="U34" s="3">
        <v>1640</v>
      </c>
      <c r="V34" s="3">
        <v>1908</v>
      </c>
      <c r="W34" s="3">
        <v>1814</v>
      </c>
      <c r="X34" s="3">
        <v>1980</v>
      </c>
      <c r="Y34" s="3">
        <v>2077</v>
      </c>
      <c r="Z34" s="3">
        <v>3360</v>
      </c>
      <c r="AA34" s="3">
        <v>2608</v>
      </c>
      <c r="AB34" s="3">
        <v>2301</v>
      </c>
      <c r="AC34" s="3">
        <v>2342</v>
      </c>
      <c r="AD34" s="3">
        <v>2313</v>
      </c>
      <c r="AE34" s="3">
        <v>2340</v>
      </c>
      <c r="AF34" s="3">
        <v>2413</v>
      </c>
      <c r="AG34" s="3">
        <v>2464</v>
      </c>
      <c r="AH34" s="3">
        <v>2513</v>
      </c>
      <c r="AI34" s="3">
        <v>2560</v>
      </c>
    </row>
    <row r="35" spans="1:35" x14ac:dyDescent="0.3">
      <c r="A35" s="7" t="s">
        <v>151</v>
      </c>
      <c r="B35" s="3">
        <v>56</v>
      </c>
      <c r="C35" s="3">
        <v>50</v>
      </c>
      <c r="D35" s="3">
        <v>51</v>
      </c>
      <c r="E35" s="3">
        <v>49</v>
      </c>
      <c r="F35" s="3">
        <v>49</v>
      </c>
      <c r="G35" s="3">
        <v>53</v>
      </c>
      <c r="H35" s="3">
        <v>58</v>
      </c>
      <c r="I35" s="3">
        <v>60</v>
      </c>
      <c r="J35" s="3">
        <v>59</v>
      </c>
      <c r="K35" s="3">
        <v>56</v>
      </c>
      <c r="L35" s="3">
        <v>56</v>
      </c>
      <c r="M35" s="3">
        <v>59</v>
      </c>
      <c r="N35" s="3">
        <v>65</v>
      </c>
      <c r="O35" s="3">
        <v>70</v>
      </c>
      <c r="P35" s="3">
        <v>75</v>
      </c>
      <c r="Q35" s="3">
        <v>82</v>
      </c>
      <c r="R35" s="3">
        <v>75</v>
      </c>
      <c r="S35" s="3">
        <v>75</v>
      </c>
      <c r="T35" s="3">
        <v>69</v>
      </c>
      <c r="U35" s="3">
        <v>76</v>
      </c>
      <c r="V35" s="3">
        <v>75</v>
      </c>
      <c r="W35" s="3">
        <v>71</v>
      </c>
      <c r="X35" s="3">
        <v>72</v>
      </c>
      <c r="Y35" s="3">
        <v>73</v>
      </c>
      <c r="Z35" s="3">
        <v>1594</v>
      </c>
      <c r="AA35" s="3">
        <v>992</v>
      </c>
      <c r="AB35" s="3">
        <v>273</v>
      </c>
      <c r="AC35" s="3">
        <v>83</v>
      </c>
      <c r="AD35" s="3">
        <v>90</v>
      </c>
      <c r="AE35" s="3">
        <v>90</v>
      </c>
      <c r="AF35" s="3">
        <v>90</v>
      </c>
      <c r="AG35" s="3">
        <v>90</v>
      </c>
      <c r="AH35" s="3">
        <v>90</v>
      </c>
      <c r="AI35" s="3">
        <v>90</v>
      </c>
    </row>
    <row r="36" spans="1:35" x14ac:dyDescent="0.3">
      <c r="A36" s="7" t="s">
        <v>152</v>
      </c>
      <c r="B36" s="3">
        <v>11</v>
      </c>
      <c r="C36" s="3">
        <v>16</v>
      </c>
      <c r="D36" s="3">
        <v>20</v>
      </c>
      <c r="E36" s="3">
        <v>14</v>
      </c>
      <c r="F36" s="3">
        <v>10</v>
      </c>
      <c r="G36" s="3">
        <v>9</v>
      </c>
      <c r="H36" s="3">
        <v>16</v>
      </c>
      <c r="I36" s="3">
        <v>19</v>
      </c>
      <c r="J36" s="3">
        <v>20</v>
      </c>
      <c r="K36" s="3">
        <v>42</v>
      </c>
      <c r="L36" s="3">
        <v>41</v>
      </c>
      <c r="M36" s="3">
        <v>45</v>
      </c>
      <c r="N36" s="3">
        <v>44</v>
      </c>
      <c r="O36" s="3">
        <v>47</v>
      </c>
      <c r="P36" s="3">
        <v>66</v>
      </c>
      <c r="Q36" s="3">
        <v>70</v>
      </c>
      <c r="R36" s="3">
        <v>71</v>
      </c>
      <c r="S36" s="3">
        <v>56</v>
      </c>
      <c r="T36" s="3">
        <v>61</v>
      </c>
      <c r="U36" s="3">
        <v>71</v>
      </c>
      <c r="V36" s="3">
        <v>84</v>
      </c>
      <c r="W36" s="3">
        <v>85</v>
      </c>
      <c r="X36" s="3">
        <v>66</v>
      </c>
      <c r="Y36" s="3">
        <v>80</v>
      </c>
      <c r="Z36" s="3">
        <v>67</v>
      </c>
      <c r="AA36" s="3">
        <v>85</v>
      </c>
      <c r="AB36" s="3">
        <v>87</v>
      </c>
      <c r="AC36" s="3">
        <v>75</v>
      </c>
      <c r="AD36" s="3">
        <v>75</v>
      </c>
      <c r="AE36" s="3">
        <v>76</v>
      </c>
      <c r="AF36" s="3">
        <v>78</v>
      </c>
      <c r="AG36" s="3">
        <v>79</v>
      </c>
      <c r="AH36" s="3">
        <v>81</v>
      </c>
      <c r="AI36" s="3">
        <v>82</v>
      </c>
    </row>
    <row r="37" spans="1:35" x14ac:dyDescent="0.3">
      <c r="A37" s="15" t="s">
        <v>153</v>
      </c>
      <c r="B37" s="3">
        <v>3106</v>
      </c>
      <c r="C37" s="3">
        <v>3446</v>
      </c>
      <c r="D37" s="3">
        <v>3358</v>
      </c>
      <c r="E37" s="3">
        <v>3835</v>
      </c>
      <c r="F37" s="3">
        <v>3762</v>
      </c>
      <c r="G37" s="3">
        <v>3875</v>
      </c>
      <c r="H37" s="3">
        <v>4012</v>
      </c>
      <c r="I37" s="3">
        <v>4091</v>
      </c>
      <c r="J37" s="3">
        <v>4686</v>
      </c>
      <c r="K37" s="3">
        <v>4633</v>
      </c>
      <c r="L37" s="3">
        <v>4641</v>
      </c>
      <c r="M37" s="3">
        <v>4684</v>
      </c>
      <c r="N37" s="3">
        <v>5285</v>
      </c>
      <c r="O37" s="3">
        <v>5821</v>
      </c>
      <c r="P37" s="3">
        <v>6376</v>
      </c>
      <c r="Q37" s="3">
        <v>7606</v>
      </c>
      <c r="R37" s="3">
        <v>6561</v>
      </c>
      <c r="S37" s="3">
        <v>7564</v>
      </c>
      <c r="T37" s="3">
        <v>7503</v>
      </c>
      <c r="U37" s="3">
        <v>7314</v>
      </c>
      <c r="V37" s="3">
        <v>7779</v>
      </c>
      <c r="W37" s="3">
        <v>7564</v>
      </c>
      <c r="X37" s="3">
        <v>8346</v>
      </c>
      <c r="Y37" s="3">
        <v>8554</v>
      </c>
      <c r="Z37" s="3">
        <v>8885</v>
      </c>
      <c r="AA37" s="3">
        <v>10942</v>
      </c>
      <c r="AB37" s="3">
        <v>10830</v>
      </c>
      <c r="AC37" s="3">
        <v>12547</v>
      </c>
      <c r="AD37" s="3">
        <v>13820</v>
      </c>
      <c r="AE37" s="3">
        <v>13793</v>
      </c>
      <c r="AF37" s="3">
        <v>13498</v>
      </c>
      <c r="AG37" s="3">
        <v>12520</v>
      </c>
      <c r="AH37" s="3">
        <v>12420</v>
      </c>
      <c r="AI37" s="3">
        <v>12668</v>
      </c>
    </row>
    <row r="38" spans="1:35" x14ac:dyDescent="0.3">
      <c r="A38" s="7" t="s">
        <v>154</v>
      </c>
      <c r="B38" s="3">
        <v>1953</v>
      </c>
      <c r="C38" s="3">
        <v>2175</v>
      </c>
      <c r="D38" s="3">
        <v>2218</v>
      </c>
      <c r="E38" s="3">
        <v>2546</v>
      </c>
      <c r="F38" s="3">
        <v>2516</v>
      </c>
      <c r="G38" s="3">
        <v>2786</v>
      </c>
      <c r="H38" s="3">
        <v>2887</v>
      </c>
      <c r="I38" s="3">
        <v>2947</v>
      </c>
      <c r="J38" s="3">
        <v>3032</v>
      </c>
      <c r="K38" s="3">
        <v>3070</v>
      </c>
      <c r="L38" s="3">
        <v>3029</v>
      </c>
      <c r="M38" s="3">
        <v>3171</v>
      </c>
      <c r="N38" s="3">
        <v>3391</v>
      </c>
      <c r="O38" s="3">
        <v>3746</v>
      </c>
      <c r="P38" s="3">
        <v>4316</v>
      </c>
      <c r="Q38" s="3">
        <v>4877</v>
      </c>
      <c r="R38" s="3">
        <v>4744</v>
      </c>
      <c r="S38" s="3">
        <v>4791</v>
      </c>
      <c r="T38" s="3">
        <v>5220</v>
      </c>
      <c r="U38" s="3">
        <v>5468</v>
      </c>
      <c r="V38" s="3">
        <v>5727</v>
      </c>
      <c r="W38" s="3">
        <v>5618</v>
      </c>
      <c r="X38" s="3">
        <v>6200</v>
      </c>
      <c r="Y38" s="3">
        <v>6431</v>
      </c>
      <c r="Z38" s="3">
        <v>6484</v>
      </c>
      <c r="AA38" s="3">
        <v>7245</v>
      </c>
      <c r="AB38" s="3">
        <v>7923</v>
      </c>
      <c r="AC38" s="3">
        <v>8794</v>
      </c>
      <c r="AD38" s="3">
        <v>9235</v>
      </c>
      <c r="AE38" s="3">
        <v>9434</v>
      </c>
      <c r="AF38" s="3">
        <v>9536</v>
      </c>
      <c r="AG38" s="3">
        <v>9061</v>
      </c>
      <c r="AH38" s="3">
        <v>9063</v>
      </c>
      <c r="AI38" s="3">
        <v>9250</v>
      </c>
    </row>
    <row r="39" spans="1:35" x14ac:dyDescent="0.3">
      <c r="A39" s="7" t="s">
        <v>172</v>
      </c>
      <c r="B39" s="3">
        <v>3</v>
      </c>
      <c r="C39" s="3">
        <v>-36</v>
      </c>
      <c r="D39" s="3">
        <v>3</v>
      </c>
      <c r="E39" s="3">
        <v>0</v>
      </c>
      <c r="F39" s="3">
        <v>9</v>
      </c>
      <c r="G39" s="3">
        <v>0</v>
      </c>
      <c r="H39" s="3">
        <v>5</v>
      </c>
      <c r="I39" s="3">
        <v>-3</v>
      </c>
      <c r="J39" s="3">
        <v>-17</v>
      </c>
      <c r="K39" s="3">
        <v>12</v>
      </c>
      <c r="L39" s="3">
        <v>26</v>
      </c>
      <c r="M39" s="3">
        <v>11</v>
      </c>
      <c r="N39" s="3">
        <v>25</v>
      </c>
      <c r="O39" s="3">
        <v>35</v>
      </c>
      <c r="P39" s="3">
        <v>-62</v>
      </c>
      <c r="Q39" s="3">
        <v>-69</v>
      </c>
      <c r="R39" s="3">
        <v>39</v>
      </c>
      <c r="S39" s="3">
        <v>158</v>
      </c>
      <c r="T39" s="3">
        <v>59</v>
      </c>
      <c r="U39" s="3">
        <v>95</v>
      </c>
      <c r="V39" s="3">
        <v>83</v>
      </c>
      <c r="W39" s="3">
        <v>130</v>
      </c>
      <c r="X39" s="3">
        <v>82</v>
      </c>
      <c r="Y39" s="3">
        <v>77</v>
      </c>
      <c r="Z39" s="3">
        <v>44</v>
      </c>
      <c r="AA39" s="3">
        <v>115</v>
      </c>
      <c r="AB39" s="3">
        <v>193</v>
      </c>
      <c r="AC39" s="3">
        <v>219</v>
      </c>
      <c r="AD39" s="3">
        <v>287</v>
      </c>
      <c r="AE39" s="3">
        <v>312</v>
      </c>
      <c r="AF39" s="3">
        <v>298</v>
      </c>
      <c r="AG39" s="3">
        <v>279</v>
      </c>
      <c r="AH39" s="3">
        <v>283</v>
      </c>
      <c r="AI39" s="3">
        <v>288</v>
      </c>
    </row>
    <row r="40" spans="1:35" x14ac:dyDescent="0.3">
      <c r="A40" s="7" t="s">
        <v>186</v>
      </c>
      <c r="B40" s="3">
        <v>194</v>
      </c>
      <c r="C40" s="3">
        <v>174</v>
      </c>
      <c r="D40" s="3">
        <v>180</v>
      </c>
      <c r="E40" s="3">
        <v>160</v>
      </c>
      <c r="F40" s="3">
        <v>139</v>
      </c>
      <c r="G40" s="3">
        <v>138</v>
      </c>
      <c r="H40" s="3">
        <v>163</v>
      </c>
      <c r="I40" s="3">
        <v>173</v>
      </c>
      <c r="J40" s="3">
        <v>177</v>
      </c>
      <c r="K40" s="3">
        <v>166</v>
      </c>
      <c r="L40" s="3">
        <v>167</v>
      </c>
      <c r="M40" s="3">
        <v>235</v>
      </c>
      <c r="N40" s="3">
        <v>313</v>
      </c>
      <c r="O40" s="3">
        <v>405</v>
      </c>
      <c r="P40" s="3">
        <v>442</v>
      </c>
      <c r="Q40" s="3">
        <v>413</v>
      </c>
      <c r="R40" s="3">
        <v>395</v>
      </c>
      <c r="S40" s="3">
        <v>390</v>
      </c>
      <c r="T40" s="3">
        <v>333</v>
      </c>
      <c r="U40" s="3">
        <v>405</v>
      </c>
      <c r="V40" s="3">
        <v>315</v>
      </c>
      <c r="W40" s="3">
        <v>379</v>
      </c>
      <c r="X40" s="3">
        <v>440</v>
      </c>
      <c r="Y40" s="3">
        <v>590</v>
      </c>
      <c r="Z40" s="3">
        <v>638</v>
      </c>
      <c r="AA40" s="3">
        <v>1457</v>
      </c>
      <c r="AB40" s="3">
        <v>799</v>
      </c>
      <c r="AC40" s="3">
        <v>1133</v>
      </c>
      <c r="AD40" s="3">
        <v>1221</v>
      </c>
      <c r="AE40" s="3">
        <v>1244</v>
      </c>
      <c r="AF40" s="3">
        <v>1154</v>
      </c>
      <c r="AG40" s="3">
        <v>1033</v>
      </c>
      <c r="AH40" s="3">
        <v>1045</v>
      </c>
      <c r="AI40" s="3">
        <v>1077</v>
      </c>
    </row>
    <row r="41" spans="1:35" x14ac:dyDescent="0.3">
      <c r="A41" s="7" t="s">
        <v>174</v>
      </c>
      <c r="B41" s="3">
        <v>954</v>
      </c>
      <c r="C41" s="3">
        <v>1121</v>
      </c>
      <c r="D41" s="3">
        <v>950</v>
      </c>
      <c r="E41" s="3">
        <v>1094</v>
      </c>
      <c r="F41" s="3">
        <v>1066</v>
      </c>
      <c r="G41" s="3">
        <v>948</v>
      </c>
      <c r="H41" s="3">
        <v>956</v>
      </c>
      <c r="I41" s="3">
        <v>948</v>
      </c>
      <c r="J41" s="3">
        <v>1450</v>
      </c>
      <c r="K41" s="3">
        <v>1374</v>
      </c>
      <c r="L41" s="3">
        <v>1419</v>
      </c>
      <c r="M41" s="3">
        <v>1267</v>
      </c>
      <c r="N41" s="3">
        <v>1556</v>
      </c>
      <c r="O41" s="3">
        <v>1626</v>
      </c>
      <c r="P41" s="3">
        <v>1679</v>
      </c>
      <c r="Q41" s="3">
        <v>2384</v>
      </c>
      <c r="R41" s="3">
        <v>1381</v>
      </c>
      <c r="S41" s="3">
        <v>2215</v>
      </c>
      <c r="T41" s="3">
        <v>1886</v>
      </c>
      <c r="U41" s="3">
        <v>1332</v>
      </c>
      <c r="V41" s="3">
        <v>1627</v>
      </c>
      <c r="W41" s="3">
        <v>1405</v>
      </c>
      <c r="X41" s="3">
        <v>1514</v>
      </c>
      <c r="Y41" s="3">
        <v>1333</v>
      </c>
      <c r="Z41" s="3">
        <v>1597</v>
      </c>
      <c r="AA41" s="3">
        <v>2080</v>
      </c>
      <c r="AB41" s="3">
        <v>1834</v>
      </c>
      <c r="AC41" s="3">
        <v>2275</v>
      </c>
      <c r="AD41" s="3">
        <v>2970</v>
      </c>
      <c r="AE41" s="3">
        <v>2716</v>
      </c>
      <c r="AF41" s="3">
        <v>2470</v>
      </c>
      <c r="AG41" s="3">
        <v>2107</v>
      </c>
      <c r="AH41" s="3">
        <v>1988</v>
      </c>
      <c r="AI41" s="3">
        <v>2011</v>
      </c>
    </row>
    <row r="42" spans="1:35" x14ac:dyDescent="0.3">
      <c r="A42" s="7" t="s">
        <v>187</v>
      </c>
      <c r="B42" s="3">
        <v>1</v>
      </c>
      <c r="C42" s="3">
        <v>12</v>
      </c>
      <c r="D42" s="3">
        <v>6</v>
      </c>
      <c r="E42" s="3">
        <v>35</v>
      </c>
      <c r="F42" s="3">
        <v>32</v>
      </c>
      <c r="G42" s="3">
        <v>4</v>
      </c>
      <c r="H42" s="3">
        <v>2</v>
      </c>
      <c r="I42" s="3">
        <v>26</v>
      </c>
      <c r="J42" s="3">
        <v>44</v>
      </c>
      <c r="K42" s="3">
        <v>11</v>
      </c>
      <c r="L42" s="3">
        <v>1</v>
      </c>
      <c r="M42" s="3">
        <v>0</v>
      </c>
      <c r="N42" s="3">
        <v>0</v>
      </c>
      <c r="O42" s="3">
        <v>9</v>
      </c>
      <c r="P42" s="3">
        <v>2</v>
      </c>
      <c r="Q42" s="3">
        <v>1</v>
      </c>
      <c r="R42" s="3">
        <v>1</v>
      </c>
      <c r="S42" s="3">
        <v>11</v>
      </c>
      <c r="T42" s="3">
        <v>5</v>
      </c>
      <c r="U42" s="3">
        <v>14</v>
      </c>
      <c r="V42" s="3">
        <v>26</v>
      </c>
      <c r="W42" s="3">
        <v>32</v>
      </c>
      <c r="X42" s="3">
        <v>110</v>
      </c>
      <c r="Y42" s="3">
        <v>121</v>
      </c>
      <c r="Z42" s="3">
        <v>121</v>
      </c>
      <c r="AA42" s="3">
        <v>44</v>
      </c>
      <c r="AB42" s="3">
        <v>81</v>
      </c>
      <c r="AC42" s="3">
        <v>125</v>
      </c>
      <c r="AD42" s="3">
        <v>107</v>
      </c>
      <c r="AE42" s="3">
        <v>88</v>
      </c>
      <c r="AF42" s="3">
        <v>40</v>
      </c>
      <c r="AG42" s="3">
        <v>41</v>
      </c>
      <c r="AH42" s="3">
        <v>41</v>
      </c>
      <c r="AI42" s="3">
        <v>42</v>
      </c>
    </row>
    <row r="43" spans="1:35" x14ac:dyDescent="0.3">
      <c r="A43" s="15" t="s">
        <v>157</v>
      </c>
      <c r="B43" s="3">
        <v>5474</v>
      </c>
      <c r="C43" s="3">
        <v>5402</v>
      </c>
      <c r="D43" s="3">
        <v>5518</v>
      </c>
      <c r="E43" s="3">
        <v>5816</v>
      </c>
      <c r="F43" s="3">
        <v>5907</v>
      </c>
      <c r="G43" s="3">
        <v>6138</v>
      </c>
      <c r="H43" s="3">
        <v>6230</v>
      </c>
      <c r="I43" s="3">
        <v>6885</v>
      </c>
      <c r="J43" s="3">
        <v>7063</v>
      </c>
      <c r="K43" s="3">
        <v>7450</v>
      </c>
      <c r="L43" s="3">
        <v>7826</v>
      </c>
      <c r="M43" s="3">
        <v>7972</v>
      </c>
      <c r="N43" s="3">
        <v>9550</v>
      </c>
      <c r="O43" s="3">
        <v>8598</v>
      </c>
      <c r="P43" s="3">
        <v>8825</v>
      </c>
      <c r="Q43" s="3">
        <v>9161</v>
      </c>
      <c r="R43" s="3">
        <v>9534</v>
      </c>
      <c r="S43" s="3">
        <v>9977</v>
      </c>
      <c r="T43" s="3">
        <v>10235</v>
      </c>
      <c r="U43" s="3">
        <v>10760</v>
      </c>
      <c r="V43" s="3">
        <v>10595</v>
      </c>
      <c r="W43" s="3">
        <v>11058</v>
      </c>
      <c r="X43" s="3">
        <v>13008</v>
      </c>
      <c r="Y43" s="3">
        <v>11398</v>
      </c>
      <c r="Z43" s="3">
        <v>12224</v>
      </c>
      <c r="AA43" s="3">
        <v>13066</v>
      </c>
      <c r="AB43" s="3">
        <v>14093</v>
      </c>
      <c r="AC43" s="3">
        <v>15370</v>
      </c>
      <c r="AD43" s="3">
        <v>15501</v>
      </c>
      <c r="AE43" s="3">
        <v>15500</v>
      </c>
      <c r="AF43" s="3">
        <v>15704</v>
      </c>
      <c r="AG43" s="3">
        <v>16063</v>
      </c>
      <c r="AH43" s="3">
        <v>16500</v>
      </c>
      <c r="AI43" s="3">
        <v>16854</v>
      </c>
    </row>
    <row r="44" spans="1:35" x14ac:dyDescent="0.3">
      <c r="A44" s="7" t="s">
        <v>158</v>
      </c>
      <c r="B44" s="3">
        <v>5011</v>
      </c>
      <c r="C44" s="3">
        <v>4931</v>
      </c>
      <c r="D44" s="3">
        <v>5062</v>
      </c>
      <c r="E44" s="3">
        <v>5248</v>
      </c>
      <c r="F44" s="3">
        <v>5288</v>
      </c>
      <c r="G44" s="3">
        <v>5442</v>
      </c>
      <c r="H44" s="3">
        <v>5718</v>
      </c>
      <c r="I44" s="3">
        <v>6344</v>
      </c>
      <c r="J44" s="3">
        <v>6322</v>
      </c>
      <c r="K44" s="3">
        <v>6735</v>
      </c>
      <c r="L44" s="3">
        <v>7187</v>
      </c>
      <c r="M44" s="3">
        <v>7382</v>
      </c>
      <c r="N44" s="3">
        <v>7952</v>
      </c>
      <c r="O44" s="3">
        <v>8049</v>
      </c>
      <c r="P44" s="3">
        <v>8237</v>
      </c>
      <c r="Q44" s="3">
        <v>8404</v>
      </c>
      <c r="R44" s="3">
        <v>8716</v>
      </c>
      <c r="S44" s="3">
        <v>9166</v>
      </c>
      <c r="T44" s="3">
        <v>9330</v>
      </c>
      <c r="U44" s="3">
        <v>9859</v>
      </c>
      <c r="V44" s="3">
        <v>9848</v>
      </c>
      <c r="W44" s="3">
        <v>10287</v>
      </c>
      <c r="X44" s="3">
        <v>10591</v>
      </c>
      <c r="Y44" s="3">
        <v>10717</v>
      </c>
      <c r="Z44" s="3">
        <v>11566</v>
      </c>
      <c r="AA44" s="3">
        <v>12283</v>
      </c>
      <c r="AB44" s="3">
        <v>13162</v>
      </c>
      <c r="AC44" s="3">
        <v>14141</v>
      </c>
      <c r="AD44" s="3">
        <v>14342</v>
      </c>
      <c r="AE44" s="3">
        <v>14734</v>
      </c>
      <c r="AF44" s="3">
        <v>14906</v>
      </c>
      <c r="AG44" s="3">
        <v>15222</v>
      </c>
      <c r="AH44" s="3">
        <v>15629</v>
      </c>
      <c r="AI44" s="3">
        <v>15973</v>
      </c>
    </row>
    <row r="45" spans="1:35" x14ac:dyDescent="0.3">
      <c r="A45" s="7" t="s">
        <v>159</v>
      </c>
      <c r="B45" s="3">
        <v>463</v>
      </c>
      <c r="C45" s="3">
        <v>471</v>
      </c>
      <c r="D45" s="3">
        <v>456</v>
      </c>
      <c r="E45" s="3">
        <v>568</v>
      </c>
      <c r="F45" s="3">
        <v>619</v>
      </c>
      <c r="G45" s="3">
        <v>696</v>
      </c>
      <c r="H45" s="3">
        <v>512</v>
      </c>
      <c r="I45" s="3">
        <v>540</v>
      </c>
      <c r="J45" s="3">
        <v>741</v>
      </c>
      <c r="K45" s="3">
        <v>715</v>
      </c>
      <c r="L45" s="3">
        <v>639</v>
      </c>
      <c r="M45" s="3">
        <v>591</v>
      </c>
      <c r="N45" s="3">
        <v>1599</v>
      </c>
      <c r="O45" s="3">
        <v>549</v>
      </c>
      <c r="P45" s="3">
        <v>588</v>
      </c>
      <c r="Q45" s="3">
        <v>757</v>
      </c>
      <c r="R45" s="3">
        <v>818</v>
      </c>
      <c r="S45" s="3">
        <v>810</v>
      </c>
      <c r="T45" s="3">
        <v>905</v>
      </c>
      <c r="U45" s="3">
        <v>900</v>
      </c>
      <c r="V45" s="3">
        <v>747</v>
      </c>
      <c r="W45" s="3">
        <v>771</v>
      </c>
      <c r="X45" s="3">
        <v>2417</v>
      </c>
      <c r="Y45" s="3">
        <v>681</v>
      </c>
      <c r="Z45" s="3">
        <v>657</v>
      </c>
      <c r="AA45" s="3">
        <v>784</v>
      </c>
      <c r="AB45" s="3">
        <v>931</v>
      </c>
      <c r="AC45" s="3">
        <v>1229</v>
      </c>
      <c r="AD45" s="3">
        <v>1160</v>
      </c>
      <c r="AE45" s="3">
        <v>765</v>
      </c>
      <c r="AF45" s="3">
        <v>798</v>
      </c>
      <c r="AG45" s="3">
        <v>841</v>
      </c>
      <c r="AH45" s="3">
        <v>871</v>
      </c>
      <c r="AI45" s="3">
        <v>881</v>
      </c>
    </row>
    <row r="46" spans="1:35" x14ac:dyDescent="0.3">
      <c r="A46" s="15" t="s">
        <v>160</v>
      </c>
      <c r="B46" s="3">
        <v>1041</v>
      </c>
      <c r="C46" s="3">
        <v>1054</v>
      </c>
      <c r="D46" s="3">
        <v>1107</v>
      </c>
      <c r="E46" s="3">
        <v>1011</v>
      </c>
      <c r="F46" s="3">
        <v>1035</v>
      </c>
      <c r="G46" s="3">
        <v>1094</v>
      </c>
      <c r="H46" s="3">
        <v>1029</v>
      </c>
      <c r="I46" s="3">
        <v>1105</v>
      </c>
      <c r="J46" s="3">
        <v>1008</v>
      </c>
      <c r="K46" s="3">
        <v>909</v>
      </c>
      <c r="L46" s="3">
        <v>856</v>
      </c>
      <c r="M46" s="3">
        <v>994</v>
      </c>
      <c r="N46" s="3">
        <v>1106</v>
      </c>
      <c r="O46" s="3">
        <v>1211</v>
      </c>
      <c r="P46" s="3">
        <v>1056</v>
      </c>
      <c r="Q46" s="3">
        <v>1067</v>
      </c>
      <c r="R46" s="3">
        <v>1036</v>
      </c>
      <c r="S46" s="3">
        <v>985</v>
      </c>
      <c r="T46" s="3">
        <v>1035</v>
      </c>
      <c r="U46" s="3">
        <v>1034</v>
      </c>
      <c r="V46" s="3">
        <v>1135</v>
      </c>
      <c r="W46" s="3">
        <v>1128</v>
      </c>
      <c r="X46" s="3">
        <v>1118</v>
      </c>
      <c r="Y46" s="3">
        <v>1152</v>
      </c>
      <c r="Z46" s="3">
        <v>1147</v>
      </c>
      <c r="AA46" s="3">
        <v>1207</v>
      </c>
      <c r="AB46" s="3">
        <v>1468</v>
      </c>
      <c r="AC46" s="3">
        <v>2496</v>
      </c>
      <c r="AD46" s="3">
        <v>2811</v>
      </c>
      <c r="AE46" s="3">
        <v>3140</v>
      </c>
      <c r="AF46" s="3">
        <v>3444</v>
      </c>
      <c r="AG46" s="3">
        <v>3732</v>
      </c>
      <c r="AH46" s="3">
        <v>4100</v>
      </c>
      <c r="AI46" s="3">
        <v>4439</v>
      </c>
    </row>
    <row r="47" spans="1:35" x14ac:dyDescent="0.3">
      <c r="A47" s="12" t="s">
        <v>161</v>
      </c>
      <c r="B47" s="12">
        <v>-759</v>
      </c>
      <c r="C47" s="12">
        <v>-159</v>
      </c>
      <c r="D47" s="12">
        <v>781</v>
      </c>
      <c r="E47" s="12">
        <v>1089</v>
      </c>
      <c r="F47" s="12">
        <v>760</v>
      </c>
      <c r="G47" s="12">
        <v>2004</v>
      </c>
      <c r="H47" s="12">
        <v>-150</v>
      </c>
      <c r="I47" s="12">
        <v>147</v>
      </c>
      <c r="J47" s="12">
        <v>-80</v>
      </c>
      <c r="K47" s="12">
        <v>431</v>
      </c>
      <c r="L47" s="12">
        <v>481</v>
      </c>
      <c r="M47" s="12">
        <v>1226</v>
      </c>
      <c r="N47" s="12">
        <v>-411</v>
      </c>
      <c r="O47" s="12">
        <v>-2896</v>
      </c>
      <c r="P47" s="12">
        <v>-2954</v>
      </c>
      <c r="Q47" s="12">
        <v>-1856</v>
      </c>
      <c r="R47" s="12">
        <v>-745</v>
      </c>
      <c r="S47" s="12">
        <v>-1060</v>
      </c>
      <c r="T47" s="12">
        <v>-1512</v>
      </c>
      <c r="U47" s="12">
        <v>-6006</v>
      </c>
      <c r="V47" s="12">
        <v>171</v>
      </c>
      <c r="W47" s="12">
        <v>823</v>
      </c>
      <c r="X47" s="12">
        <v>-2018</v>
      </c>
      <c r="Y47" s="12">
        <v>-1139</v>
      </c>
      <c r="Z47" s="12">
        <v>-10100</v>
      </c>
      <c r="AA47" s="12">
        <v>-8567</v>
      </c>
      <c r="AB47" s="12">
        <v>-4923</v>
      </c>
      <c r="AC47" s="12">
        <v>-6964</v>
      </c>
      <c r="AD47" s="12">
        <v>-9159</v>
      </c>
      <c r="AE47" s="12">
        <v>-7997</v>
      </c>
      <c r="AF47" s="12">
        <v>-7462</v>
      </c>
      <c r="AG47" s="12">
        <v>-6633</v>
      </c>
      <c r="AH47" s="12">
        <v>-5672</v>
      </c>
      <c r="AI47" s="12">
        <v>-4581</v>
      </c>
    </row>
    <row r="48" spans="1:35" x14ac:dyDescent="0.3">
      <c r="A48" s="7" t="s">
        <v>162</v>
      </c>
      <c r="B48" s="3">
        <v>2030</v>
      </c>
      <c r="C48" s="3">
        <v>3003</v>
      </c>
      <c r="D48" s="3">
        <v>3681</v>
      </c>
      <c r="E48" s="3">
        <v>4532</v>
      </c>
      <c r="F48" s="3">
        <v>4050</v>
      </c>
      <c r="G48" s="3">
        <v>5424</v>
      </c>
      <c r="H48" s="3">
        <v>3138</v>
      </c>
      <c r="I48" s="3">
        <v>3316</v>
      </c>
      <c r="J48" s="3">
        <v>3263</v>
      </c>
      <c r="K48" s="3">
        <v>3871</v>
      </c>
      <c r="L48" s="3">
        <v>3724</v>
      </c>
      <c r="M48" s="3">
        <v>4358</v>
      </c>
      <c r="N48" s="3">
        <v>4165</v>
      </c>
      <c r="O48" s="3">
        <v>1269</v>
      </c>
      <c r="P48" s="3">
        <v>1505</v>
      </c>
      <c r="Q48" s="3">
        <v>3789</v>
      </c>
      <c r="R48" s="3">
        <v>3683</v>
      </c>
      <c r="S48" s="3">
        <v>3679</v>
      </c>
      <c r="T48" s="3">
        <v>3634</v>
      </c>
      <c r="U48" s="3">
        <v>-1003</v>
      </c>
      <c r="V48" s="3">
        <v>5541</v>
      </c>
      <c r="W48" s="3">
        <v>5852</v>
      </c>
      <c r="X48" s="3">
        <v>5212</v>
      </c>
      <c r="Y48" s="3">
        <v>4876</v>
      </c>
      <c r="Z48" s="3">
        <v>-3767</v>
      </c>
      <c r="AA48" s="3">
        <v>-1028</v>
      </c>
      <c r="AB48" s="3">
        <v>2541</v>
      </c>
      <c r="AC48" s="3">
        <v>2444</v>
      </c>
      <c r="AD48" s="3">
        <v>756</v>
      </c>
      <c r="AE48" s="3">
        <v>1645</v>
      </c>
      <c r="AF48" s="3">
        <v>1844</v>
      </c>
      <c r="AG48" s="3">
        <v>2302</v>
      </c>
      <c r="AH48" s="3">
        <v>3058</v>
      </c>
      <c r="AI48" s="3">
        <v>4271</v>
      </c>
    </row>
    <row r="49" spans="1:35" x14ac:dyDescent="0.3">
      <c r="A49" s="12" t="s">
        <v>163</v>
      </c>
      <c r="B49" s="12">
        <v>282</v>
      </c>
      <c r="C49" s="12">
        <v>895</v>
      </c>
      <c r="D49" s="12">
        <v>1888</v>
      </c>
      <c r="E49" s="12">
        <v>2100</v>
      </c>
      <c r="F49" s="12">
        <v>1795</v>
      </c>
      <c r="G49" s="12">
        <v>3097</v>
      </c>
      <c r="H49" s="12">
        <v>879</v>
      </c>
      <c r="I49" s="12">
        <v>1252</v>
      </c>
      <c r="J49" s="12">
        <v>929</v>
      </c>
      <c r="K49" s="12">
        <v>1340</v>
      </c>
      <c r="L49" s="12">
        <v>1337</v>
      </c>
      <c r="M49" s="12">
        <v>2220</v>
      </c>
      <c r="N49" s="12">
        <v>695</v>
      </c>
      <c r="O49" s="12">
        <v>-1685</v>
      </c>
      <c r="P49" s="12">
        <v>-1898</v>
      </c>
      <c r="Q49" s="12">
        <v>-789</v>
      </c>
      <c r="R49" s="12">
        <v>290</v>
      </c>
      <c r="S49" s="12">
        <v>-74</v>
      </c>
      <c r="T49" s="12">
        <v>-477</v>
      </c>
      <c r="U49" s="12">
        <v>-4972</v>
      </c>
      <c r="V49" s="12">
        <v>1306</v>
      </c>
      <c r="W49" s="12">
        <v>1952</v>
      </c>
      <c r="X49" s="12">
        <v>-900</v>
      </c>
      <c r="Y49" s="12">
        <v>14</v>
      </c>
      <c r="Z49" s="12">
        <v>-8952</v>
      </c>
      <c r="AA49" s="12">
        <v>-7360</v>
      </c>
      <c r="AB49" s="12">
        <v>-3455</v>
      </c>
      <c r="AC49" s="12">
        <v>-4468</v>
      </c>
      <c r="AD49" s="12">
        <v>-6348</v>
      </c>
      <c r="AE49" s="12">
        <v>-4857</v>
      </c>
      <c r="AF49" s="12">
        <v>-4018</v>
      </c>
      <c r="AG49" s="12">
        <v>-2901</v>
      </c>
      <c r="AH49" s="12">
        <v>-1572</v>
      </c>
      <c r="AI49" s="12">
        <v>-143</v>
      </c>
    </row>
    <row r="50" spans="1:35" x14ac:dyDescent="0.3">
      <c r="A50" s="3" t="s">
        <v>188</v>
      </c>
      <c r="B50" s="3">
        <v>15602</v>
      </c>
      <c r="C50" s="3">
        <v>16224</v>
      </c>
      <c r="D50" s="3">
        <v>16849</v>
      </c>
      <c r="E50" s="3">
        <v>17743</v>
      </c>
      <c r="F50" s="3">
        <v>18593</v>
      </c>
      <c r="G50" s="3">
        <v>19741</v>
      </c>
      <c r="H50" s="3">
        <v>21549</v>
      </c>
      <c r="I50" s="3">
        <v>22460</v>
      </c>
      <c r="J50" s="3">
        <v>23499</v>
      </c>
      <c r="K50" s="3">
        <v>24346</v>
      </c>
      <c r="L50" s="3">
        <v>25594</v>
      </c>
      <c r="M50" s="3">
        <v>26643</v>
      </c>
      <c r="N50" s="3">
        <v>28188</v>
      </c>
      <c r="O50" s="3">
        <v>29667</v>
      </c>
      <c r="P50" s="3">
        <v>30327</v>
      </c>
      <c r="Q50" s="3">
        <v>32037</v>
      </c>
      <c r="R50" s="3">
        <v>33510</v>
      </c>
      <c r="S50" s="3">
        <v>34072</v>
      </c>
      <c r="T50" s="3">
        <v>34668</v>
      </c>
      <c r="U50" s="3">
        <v>38588</v>
      </c>
      <c r="V50" s="3">
        <v>38937</v>
      </c>
      <c r="W50" s="3">
        <v>40354</v>
      </c>
      <c r="X50" s="3">
        <v>41767</v>
      </c>
      <c r="Y50" s="3">
        <v>43570</v>
      </c>
      <c r="Z50" s="3">
        <v>44789</v>
      </c>
      <c r="AA50" s="3">
        <v>46680</v>
      </c>
      <c r="AB50" s="3">
        <v>50938</v>
      </c>
      <c r="AC50" s="3">
        <v>55647</v>
      </c>
      <c r="AD50" s="3">
        <v>58035</v>
      </c>
      <c r="AE50" s="3">
        <v>59744</v>
      </c>
      <c r="AF50" s="3">
        <v>61361</v>
      </c>
      <c r="AG50" s="3">
        <v>63054</v>
      </c>
      <c r="AH50" s="3">
        <v>64690</v>
      </c>
      <c r="AI50" s="3">
        <v>66145</v>
      </c>
    </row>
  </sheetData>
  <mergeCells count="1">
    <mergeCell ref="A1:AI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ED575-EAAC-4871-88A7-9791C7409339}">
  <dimension ref="A1:U9"/>
  <sheetViews>
    <sheetView showGridLines="0" workbookViewId="0">
      <pane xSplit="1" ySplit="3" topLeftCell="B4" activePane="bottomRight" state="frozenSplit"/>
      <selection pane="topRight" activeCell="B1" sqref="B1"/>
      <selection pane="bottomLeft" activeCell="A4" sqref="A4"/>
      <selection pane="bottomRight" sqref="A1:U1"/>
    </sheetView>
  </sheetViews>
  <sheetFormatPr defaultColWidth="9.109375" defaultRowHeight="14.4" x14ac:dyDescent="0.3"/>
  <cols>
    <col min="1" max="1" width="70.6640625" style="1" customWidth="1"/>
    <col min="2" max="3" width="5.6640625" style="1" bestFit="1" customWidth="1"/>
    <col min="4" max="4" width="4.6640625" style="1" bestFit="1" customWidth="1"/>
    <col min="5" max="7" width="5.6640625" style="1" bestFit="1" customWidth="1"/>
    <col min="8" max="8" width="4" style="1" bestFit="1" customWidth="1"/>
    <col min="9" max="9" width="5" style="1" bestFit="1" customWidth="1"/>
    <col min="10" max="11" width="5.6640625" style="1" bestFit="1" customWidth="1"/>
    <col min="12" max="12" width="6.6640625" style="1" bestFit="1" customWidth="1"/>
    <col min="13" max="21" width="5.6640625" style="1" bestFit="1" customWidth="1"/>
    <col min="22" max="16384" width="9.109375" style="1"/>
  </cols>
  <sheetData>
    <row r="1" spans="1:21" ht="15" customHeight="1" x14ac:dyDescent="0.3">
      <c r="A1" s="28" t="s">
        <v>175</v>
      </c>
      <c r="B1" s="28"/>
      <c r="C1" s="28"/>
      <c r="D1" s="28"/>
      <c r="E1" s="28"/>
      <c r="F1" s="28"/>
      <c r="G1" s="28"/>
      <c r="H1" s="28"/>
      <c r="I1" s="28"/>
      <c r="J1" s="28"/>
      <c r="K1" s="28"/>
      <c r="L1" s="28"/>
      <c r="M1" s="28"/>
      <c r="N1" s="28"/>
      <c r="O1" s="28"/>
      <c r="P1" s="28"/>
      <c r="Q1" s="28"/>
      <c r="R1" s="28"/>
      <c r="S1" s="28"/>
      <c r="T1" s="28"/>
      <c r="U1" s="28"/>
    </row>
    <row r="2" spans="1:21" ht="15" thickBot="1" x14ac:dyDescent="0.35">
      <c r="A2" s="12" t="s">
        <v>80</v>
      </c>
      <c r="B2" s="3"/>
      <c r="C2" s="3"/>
      <c r="D2" s="3"/>
      <c r="E2" s="3"/>
      <c r="F2" s="3"/>
      <c r="G2" s="3"/>
      <c r="H2" s="3"/>
      <c r="I2" s="3"/>
      <c r="J2" s="3"/>
      <c r="K2" s="3"/>
      <c r="L2" s="3"/>
      <c r="M2" s="3"/>
      <c r="N2" s="3"/>
      <c r="O2" s="3"/>
      <c r="P2" s="3"/>
      <c r="Q2" s="3"/>
      <c r="R2" s="3"/>
      <c r="S2" s="3"/>
      <c r="T2" s="3"/>
      <c r="U2" s="3"/>
    </row>
    <row r="3" spans="1:21" ht="15" thickBot="1" x14ac:dyDescent="0.35">
      <c r="A3" s="4"/>
      <c r="B3" s="4">
        <v>10</v>
      </c>
      <c r="C3" s="4">
        <v>11</v>
      </c>
      <c r="D3" s="4">
        <v>12</v>
      </c>
      <c r="E3" s="4">
        <v>13</v>
      </c>
      <c r="F3" s="4">
        <v>14</v>
      </c>
      <c r="G3" s="4">
        <v>15</v>
      </c>
      <c r="H3" s="4">
        <v>16</v>
      </c>
      <c r="I3" s="4">
        <v>17</v>
      </c>
      <c r="J3" s="4">
        <v>18</v>
      </c>
      <c r="K3" s="4">
        <v>19</v>
      </c>
      <c r="L3" s="4">
        <v>20</v>
      </c>
      <c r="M3" s="4">
        <v>21</v>
      </c>
      <c r="N3" s="4">
        <v>22</v>
      </c>
      <c r="O3" s="4">
        <v>23</v>
      </c>
      <c r="P3" s="4">
        <v>24</v>
      </c>
      <c r="Q3" s="4">
        <v>25</v>
      </c>
      <c r="R3" s="4">
        <v>26</v>
      </c>
      <c r="S3" s="4">
        <v>27</v>
      </c>
      <c r="T3" s="4">
        <v>28</v>
      </c>
      <c r="U3" s="4">
        <v>29</v>
      </c>
    </row>
    <row r="4" spans="1:21" x14ac:dyDescent="0.3">
      <c r="A4" s="5" t="s">
        <v>176</v>
      </c>
      <c r="B4" s="5">
        <v>-2954</v>
      </c>
      <c r="C4" s="5">
        <v>-1856</v>
      </c>
      <c r="D4" s="5">
        <v>-745</v>
      </c>
      <c r="E4" s="5">
        <v>-1060</v>
      </c>
      <c r="F4" s="5">
        <v>-1512</v>
      </c>
      <c r="G4" s="5">
        <v>-6006</v>
      </c>
      <c r="H4" s="5">
        <v>171</v>
      </c>
      <c r="I4" s="5">
        <v>823</v>
      </c>
      <c r="J4" s="5">
        <v>-2018</v>
      </c>
      <c r="K4" s="5">
        <v>-1139</v>
      </c>
      <c r="L4" s="5">
        <v>-10100</v>
      </c>
      <c r="M4" s="5">
        <v>-8567</v>
      </c>
      <c r="N4" s="5">
        <v>-4923</v>
      </c>
      <c r="O4" s="5">
        <v>-6964</v>
      </c>
      <c r="P4" s="5">
        <v>-9159</v>
      </c>
      <c r="Q4" s="5">
        <v>-7997</v>
      </c>
      <c r="R4" s="5">
        <v>-7462</v>
      </c>
      <c r="S4" s="5">
        <v>-6633</v>
      </c>
      <c r="T4" s="5">
        <v>-5672</v>
      </c>
      <c r="U4" s="5">
        <v>-4581</v>
      </c>
    </row>
    <row r="5" spans="1:21" x14ac:dyDescent="0.3">
      <c r="A5" s="15" t="s">
        <v>177</v>
      </c>
      <c r="B5" s="3">
        <v>-1533</v>
      </c>
      <c r="C5" s="3">
        <v>-122</v>
      </c>
      <c r="D5" s="3">
        <v>17</v>
      </c>
      <c r="E5" s="3">
        <v>-694</v>
      </c>
      <c r="F5" s="3">
        <v>-718</v>
      </c>
      <c r="G5" s="3">
        <v>-3377</v>
      </c>
      <c r="H5" s="3">
        <v>-43</v>
      </c>
      <c r="I5" s="3">
        <v>1417</v>
      </c>
      <c r="J5" s="3">
        <v>-697</v>
      </c>
      <c r="K5" s="3">
        <v>368</v>
      </c>
      <c r="L5" s="3">
        <v>-5404</v>
      </c>
      <c r="M5" s="3">
        <v>-3115</v>
      </c>
      <c r="N5" s="3">
        <v>-2326</v>
      </c>
      <c r="O5" s="3">
        <v>-2377</v>
      </c>
      <c r="P5" s="3">
        <v>-4053</v>
      </c>
      <c r="Q5" s="3">
        <v>-3096</v>
      </c>
      <c r="R5" s="3">
        <v>-2249</v>
      </c>
      <c r="S5" s="3">
        <v>-1706</v>
      </c>
      <c r="T5" s="3">
        <v>-1233</v>
      </c>
      <c r="U5" s="3">
        <v>-461</v>
      </c>
    </row>
    <row r="6" spans="1:21" x14ac:dyDescent="0.3">
      <c r="A6" s="15" t="s">
        <v>178</v>
      </c>
      <c r="B6" s="3">
        <v>-708</v>
      </c>
      <c r="C6" s="3">
        <v>-254</v>
      </c>
      <c r="D6" s="3">
        <v>-196</v>
      </c>
      <c r="E6" s="3">
        <v>-171</v>
      </c>
      <c r="F6" s="3">
        <v>-214</v>
      </c>
      <c r="G6" s="3">
        <v>-276</v>
      </c>
      <c r="H6" s="3">
        <v>-66</v>
      </c>
      <c r="I6" s="3">
        <v>-208</v>
      </c>
      <c r="J6" s="3">
        <v>-208</v>
      </c>
      <c r="K6" s="3">
        <v>-351</v>
      </c>
      <c r="L6" s="3">
        <v>-1519</v>
      </c>
      <c r="M6" s="3">
        <v>-834</v>
      </c>
      <c r="N6" s="3">
        <v>-791</v>
      </c>
      <c r="O6" s="3">
        <v>-800</v>
      </c>
      <c r="P6" s="3">
        <v>-1285</v>
      </c>
      <c r="Q6" s="3">
        <v>-1335</v>
      </c>
      <c r="R6" s="3">
        <v>-1448</v>
      </c>
      <c r="S6" s="3">
        <v>-1547</v>
      </c>
      <c r="T6" s="3">
        <v>-1614</v>
      </c>
      <c r="U6" s="3">
        <v>-1496</v>
      </c>
    </row>
    <row r="7" spans="1:21" x14ac:dyDescent="0.3">
      <c r="A7" s="15" t="s">
        <v>179</v>
      </c>
      <c r="B7" s="3">
        <v>-467</v>
      </c>
      <c r="C7" s="3">
        <v>-828</v>
      </c>
      <c r="D7" s="3">
        <v>-528</v>
      </c>
      <c r="E7" s="3">
        <v>-316</v>
      </c>
      <c r="F7" s="3">
        <v>-707</v>
      </c>
      <c r="G7" s="3">
        <v>-1861</v>
      </c>
      <c r="H7" s="3">
        <v>102</v>
      </c>
      <c r="I7" s="3">
        <v>-255</v>
      </c>
      <c r="J7" s="3">
        <v>-695</v>
      </c>
      <c r="K7" s="3">
        <v>-486</v>
      </c>
      <c r="L7" s="3">
        <v>-1838</v>
      </c>
      <c r="M7" s="3">
        <v>-3306</v>
      </c>
      <c r="N7" s="3">
        <v>-1163</v>
      </c>
      <c r="O7" s="3">
        <v>-2139</v>
      </c>
      <c r="P7" s="3">
        <v>-2381</v>
      </c>
      <c r="Q7" s="3">
        <v>-2085</v>
      </c>
      <c r="R7" s="3">
        <v>-2197</v>
      </c>
      <c r="S7" s="3">
        <v>-1824</v>
      </c>
      <c r="T7" s="3">
        <v>-1277</v>
      </c>
      <c r="U7" s="3">
        <v>-1106</v>
      </c>
    </row>
    <row r="8" spans="1:21" x14ac:dyDescent="0.3">
      <c r="A8" s="15" t="s">
        <v>180</v>
      </c>
      <c r="B8" s="3">
        <v>-238</v>
      </c>
      <c r="C8" s="3">
        <v>-388</v>
      </c>
      <c r="D8" s="3">
        <v>-37</v>
      </c>
      <c r="E8" s="3">
        <v>186</v>
      </c>
      <c r="F8" s="3">
        <v>205</v>
      </c>
      <c r="G8" s="3">
        <v>-325</v>
      </c>
      <c r="H8" s="3">
        <v>152</v>
      </c>
      <c r="I8" s="3">
        <v>-187</v>
      </c>
      <c r="J8" s="3">
        <v>-394</v>
      </c>
      <c r="K8" s="3">
        <v>-707</v>
      </c>
      <c r="L8" s="3">
        <v>-1200</v>
      </c>
      <c r="M8" s="3">
        <v>-1497</v>
      </c>
      <c r="N8" s="3">
        <v>-1215</v>
      </c>
      <c r="O8" s="3">
        <v>-1478</v>
      </c>
      <c r="P8" s="3">
        <v>-1266</v>
      </c>
      <c r="Q8" s="3">
        <v>-1342</v>
      </c>
      <c r="R8" s="3">
        <v>-1417</v>
      </c>
      <c r="S8" s="3">
        <v>-1397</v>
      </c>
      <c r="T8" s="3">
        <v>-1388</v>
      </c>
      <c r="U8" s="3">
        <v>-1373</v>
      </c>
    </row>
    <row r="9" spans="1:21" x14ac:dyDescent="0.3">
      <c r="A9" s="15" t="s">
        <v>181</v>
      </c>
      <c r="B9" s="3">
        <v>-6</v>
      </c>
      <c r="C9" s="3">
        <v>-263</v>
      </c>
      <c r="D9" s="3">
        <v>0</v>
      </c>
      <c r="E9" s="3">
        <v>-66</v>
      </c>
      <c r="F9" s="3">
        <v>-78</v>
      </c>
      <c r="G9" s="3">
        <v>-168</v>
      </c>
      <c r="H9" s="3">
        <v>25</v>
      </c>
      <c r="I9" s="3">
        <v>55</v>
      </c>
      <c r="J9" s="3">
        <v>-24</v>
      </c>
      <c r="K9" s="3">
        <v>36</v>
      </c>
      <c r="L9" s="3">
        <v>-138</v>
      </c>
      <c r="M9" s="3">
        <v>185</v>
      </c>
      <c r="N9" s="3">
        <v>573</v>
      </c>
      <c r="O9" s="3">
        <v>-170</v>
      </c>
      <c r="P9" s="3">
        <v>-174</v>
      </c>
      <c r="Q9" s="3">
        <v>-137</v>
      </c>
      <c r="R9" s="3">
        <v>-151</v>
      </c>
      <c r="S9" s="3">
        <v>-160</v>
      </c>
      <c r="T9" s="3">
        <v>-161</v>
      </c>
      <c r="U9" s="3">
        <v>-145</v>
      </c>
    </row>
  </sheetData>
  <mergeCells count="1">
    <mergeCell ref="A1:U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B9D7-2169-4C00-A55B-EA43501E2A12}">
  <dimension ref="A1:AI4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6" style="1" bestFit="1" customWidth="1"/>
    <col min="36" max="16384" width="9.109375" style="1"/>
  </cols>
  <sheetData>
    <row r="1" spans="1:35" ht="15" customHeight="1" x14ac:dyDescent="0.3">
      <c r="A1" s="28" t="s">
        <v>165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1">
        <v>14589</v>
      </c>
      <c r="C4" s="11">
        <v>14829</v>
      </c>
      <c r="D4" s="11">
        <v>15078</v>
      </c>
      <c r="E4" s="11">
        <v>16004</v>
      </c>
      <c r="F4" s="11">
        <v>16281</v>
      </c>
      <c r="G4" s="11">
        <v>17090</v>
      </c>
      <c r="H4" s="11">
        <v>18305</v>
      </c>
      <c r="I4" s="11">
        <v>19823</v>
      </c>
      <c r="J4" s="11">
        <v>20383</v>
      </c>
      <c r="K4" s="11">
        <v>21336</v>
      </c>
      <c r="L4" s="11">
        <v>22589</v>
      </c>
      <c r="M4" s="11">
        <v>23806</v>
      </c>
      <c r="N4" s="11">
        <v>25193</v>
      </c>
      <c r="O4" s="11">
        <v>25633</v>
      </c>
      <c r="P4" s="11">
        <v>25968</v>
      </c>
      <c r="Q4" s="11">
        <v>27156</v>
      </c>
      <c r="R4" s="11">
        <v>27610</v>
      </c>
      <c r="S4" s="11">
        <v>28594</v>
      </c>
      <c r="T4" s="11">
        <v>28855</v>
      </c>
      <c r="U4" s="11">
        <v>29572</v>
      </c>
      <c r="V4" s="11">
        <v>30562</v>
      </c>
      <c r="W4" s="11">
        <v>31739</v>
      </c>
      <c r="X4" s="11">
        <v>31978</v>
      </c>
      <c r="Y4" s="11">
        <v>33151</v>
      </c>
      <c r="Z4" s="11">
        <v>34147</v>
      </c>
      <c r="AA4" s="11">
        <v>35134</v>
      </c>
      <c r="AB4" s="11">
        <v>38085</v>
      </c>
      <c r="AC4" s="11">
        <v>41413</v>
      </c>
      <c r="AD4" s="11">
        <v>42681</v>
      </c>
      <c r="AE4" s="11">
        <v>43627</v>
      </c>
      <c r="AF4" s="11">
        <v>44599</v>
      </c>
      <c r="AG4" s="11">
        <v>45793</v>
      </c>
      <c r="AH4" s="11">
        <v>47075</v>
      </c>
      <c r="AI4" s="11">
        <v>48293</v>
      </c>
    </row>
    <row r="5" spans="1:35" x14ac:dyDescent="0.3">
      <c r="A5" s="15" t="s">
        <v>123</v>
      </c>
      <c r="B5" s="3">
        <v>4574</v>
      </c>
      <c r="C5" s="3">
        <v>4834</v>
      </c>
      <c r="D5" s="3">
        <v>4761</v>
      </c>
      <c r="E5" s="3">
        <v>5090</v>
      </c>
      <c r="F5" s="3">
        <v>4699</v>
      </c>
      <c r="G5" s="3">
        <v>5251</v>
      </c>
      <c r="H5" s="3">
        <v>5817</v>
      </c>
      <c r="I5" s="3">
        <v>6232</v>
      </c>
      <c r="J5" s="3">
        <v>6370</v>
      </c>
      <c r="K5" s="3">
        <v>6616</v>
      </c>
      <c r="L5" s="3">
        <v>7026</v>
      </c>
      <c r="M5" s="3">
        <v>7653</v>
      </c>
      <c r="N5" s="3">
        <v>7010</v>
      </c>
      <c r="O5" s="3">
        <v>8127</v>
      </c>
      <c r="P5" s="3">
        <v>8018</v>
      </c>
      <c r="Q5" s="3">
        <v>8391</v>
      </c>
      <c r="R5" s="3">
        <v>8067</v>
      </c>
      <c r="S5" s="3">
        <v>8491</v>
      </c>
      <c r="T5" s="3">
        <v>8498</v>
      </c>
      <c r="U5" s="3">
        <v>9095</v>
      </c>
      <c r="V5" s="3">
        <v>9513</v>
      </c>
      <c r="W5" s="3">
        <v>9643</v>
      </c>
      <c r="X5" s="3">
        <v>9397</v>
      </c>
      <c r="Y5" s="3">
        <v>10173</v>
      </c>
      <c r="Z5" s="3">
        <v>10091</v>
      </c>
      <c r="AA5" s="3">
        <v>9706</v>
      </c>
      <c r="AB5" s="3">
        <v>10784</v>
      </c>
      <c r="AC5" s="3">
        <v>11814</v>
      </c>
      <c r="AD5" s="3">
        <v>12440</v>
      </c>
      <c r="AE5" s="3">
        <v>12938</v>
      </c>
      <c r="AF5" s="3">
        <v>13349</v>
      </c>
      <c r="AG5" s="3">
        <v>13743</v>
      </c>
      <c r="AH5" s="3">
        <v>14148</v>
      </c>
      <c r="AI5" s="3">
        <v>14562</v>
      </c>
    </row>
    <row r="6" spans="1:35" x14ac:dyDescent="0.3">
      <c r="A6" s="7" t="s">
        <v>124</v>
      </c>
      <c r="B6" s="3">
        <v>4500</v>
      </c>
      <c r="C6" s="3">
        <v>4812</v>
      </c>
      <c r="D6" s="3">
        <v>4743</v>
      </c>
      <c r="E6" s="3">
        <v>5070</v>
      </c>
      <c r="F6" s="3">
        <v>4676</v>
      </c>
      <c r="G6" s="3">
        <v>5230</v>
      </c>
      <c r="H6" s="3">
        <v>5797</v>
      </c>
      <c r="I6" s="3">
        <v>6212</v>
      </c>
      <c r="J6" s="3">
        <v>6348</v>
      </c>
      <c r="K6" s="3">
        <v>6594</v>
      </c>
      <c r="L6" s="3">
        <v>7006</v>
      </c>
      <c r="M6" s="3">
        <v>7630</v>
      </c>
      <c r="N6" s="3">
        <v>6986</v>
      </c>
      <c r="O6" s="3">
        <v>8104</v>
      </c>
      <c r="P6" s="3">
        <v>7996</v>
      </c>
      <c r="Q6" s="3">
        <v>8368</v>
      </c>
      <c r="R6" s="3">
        <v>8042</v>
      </c>
      <c r="S6" s="3">
        <v>8465</v>
      </c>
      <c r="T6" s="3">
        <v>8471</v>
      </c>
      <c r="U6" s="3">
        <v>9068</v>
      </c>
      <c r="V6" s="3">
        <v>9492</v>
      </c>
      <c r="W6" s="3">
        <v>9621</v>
      </c>
      <c r="X6" s="3">
        <v>9382</v>
      </c>
      <c r="Y6" s="3">
        <v>10153</v>
      </c>
      <c r="Z6" s="3">
        <v>10071</v>
      </c>
      <c r="AA6" s="3">
        <v>9688</v>
      </c>
      <c r="AB6" s="3">
        <v>10764</v>
      </c>
      <c r="AC6" s="3">
        <v>11795</v>
      </c>
      <c r="AD6" s="3">
        <v>12420</v>
      </c>
      <c r="AE6" s="3">
        <v>12918</v>
      </c>
      <c r="AF6" s="3">
        <v>13328</v>
      </c>
      <c r="AG6" s="3">
        <v>13722</v>
      </c>
      <c r="AH6" s="3">
        <v>14126</v>
      </c>
      <c r="AI6" s="3">
        <v>14540</v>
      </c>
    </row>
    <row r="7" spans="1:35" x14ac:dyDescent="0.3">
      <c r="A7" s="9" t="s">
        <v>166</v>
      </c>
      <c r="B7" s="3">
        <v>1740</v>
      </c>
      <c r="C7" s="3">
        <v>1892</v>
      </c>
      <c r="D7" s="3">
        <v>1786</v>
      </c>
      <c r="E7" s="3">
        <v>1975</v>
      </c>
      <c r="F7" s="3">
        <v>1578</v>
      </c>
      <c r="G7" s="3">
        <v>2022</v>
      </c>
      <c r="H7" s="3">
        <v>2209</v>
      </c>
      <c r="I7" s="3">
        <v>2370</v>
      </c>
      <c r="J7" s="3">
        <v>2399</v>
      </c>
      <c r="K7" s="3">
        <v>2506</v>
      </c>
      <c r="L7" s="3">
        <v>2764</v>
      </c>
      <c r="M7" s="3">
        <v>3238</v>
      </c>
      <c r="N7" s="3">
        <v>2526</v>
      </c>
      <c r="O7" s="3">
        <v>3558</v>
      </c>
      <c r="P7" s="3">
        <v>3265</v>
      </c>
      <c r="Q7" s="3">
        <v>3456</v>
      </c>
      <c r="R7" s="3">
        <v>3101</v>
      </c>
      <c r="S7" s="3">
        <v>3192</v>
      </c>
      <c r="T7" s="3">
        <v>2926</v>
      </c>
      <c r="U7" s="3">
        <v>3424</v>
      </c>
      <c r="V7" s="3">
        <v>3727</v>
      </c>
      <c r="W7" s="3">
        <v>3767</v>
      </c>
      <c r="X7" s="3">
        <v>3649</v>
      </c>
      <c r="Y7" s="3">
        <v>3948</v>
      </c>
      <c r="Z7" s="3">
        <v>4076</v>
      </c>
      <c r="AA7" s="3">
        <v>3534</v>
      </c>
      <c r="AB7" s="3">
        <v>4149</v>
      </c>
      <c r="AC7" s="3">
        <v>4321</v>
      </c>
      <c r="AD7" s="3">
        <v>4644</v>
      </c>
      <c r="AE7" s="3">
        <v>4889</v>
      </c>
      <c r="AF7" s="3">
        <v>5101</v>
      </c>
      <c r="AG7" s="3">
        <v>5305</v>
      </c>
      <c r="AH7" s="3">
        <v>5511</v>
      </c>
      <c r="AI7" s="3">
        <v>5726</v>
      </c>
    </row>
    <row r="8" spans="1:35" x14ac:dyDescent="0.3">
      <c r="A8" s="9" t="s">
        <v>128</v>
      </c>
      <c r="B8" s="3">
        <v>2761</v>
      </c>
      <c r="C8" s="3">
        <v>2920</v>
      </c>
      <c r="D8" s="3">
        <v>2957</v>
      </c>
      <c r="E8" s="3">
        <v>3095</v>
      </c>
      <c r="F8" s="3">
        <v>3099</v>
      </c>
      <c r="G8" s="3">
        <v>3208</v>
      </c>
      <c r="H8" s="3">
        <v>3587</v>
      </c>
      <c r="I8" s="3">
        <v>3842</v>
      </c>
      <c r="J8" s="3">
        <v>3949</v>
      </c>
      <c r="K8" s="3">
        <v>4087</v>
      </c>
      <c r="L8" s="3">
        <v>4242</v>
      </c>
      <c r="M8" s="3">
        <v>4392</v>
      </c>
      <c r="N8" s="3">
        <v>4461</v>
      </c>
      <c r="O8" s="3">
        <v>4546</v>
      </c>
      <c r="P8" s="3">
        <v>4730</v>
      </c>
      <c r="Q8" s="3">
        <v>4912</v>
      </c>
      <c r="R8" s="3">
        <v>4941</v>
      </c>
      <c r="S8" s="3">
        <v>5273</v>
      </c>
      <c r="T8" s="3">
        <v>5545</v>
      </c>
      <c r="U8" s="3">
        <v>5644</v>
      </c>
      <c r="V8" s="3">
        <v>5766</v>
      </c>
      <c r="W8" s="3">
        <v>5855</v>
      </c>
      <c r="X8" s="3">
        <v>5733</v>
      </c>
      <c r="Y8" s="3">
        <v>6205</v>
      </c>
      <c r="Z8" s="3">
        <v>5995</v>
      </c>
      <c r="AA8" s="3">
        <v>6153</v>
      </c>
      <c r="AB8" s="3">
        <v>6615</v>
      </c>
      <c r="AC8" s="3">
        <v>7474</v>
      </c>
      <c r="AD8" s="3">
        <v>7776</v>
      </c>
      <c r="AE8" s="3">
        <v>8029</v>
      </c>
      <c r="AF8" s="3">
        <v>8226</v>
      </c>
      <c r="AG8" s="3">
        <v>8417</v>
      </c>
      <c r="AH8" s="3">
        <v>8615</v>
      </c>
      <c r="AI8" s="3">
        <v>8814</v>
      </c>
    </row>
    <row r="9" spans="1:35" x14ac:dyDescent="0.3">
      <c r="A9" s="7" t="s">
        <v>129</v>
      </c>
      <c r="B9" s="3">
        <v>74</v>
      </c>
      <c r="C9" s="3">
        <v>22</v>
      </c>
      <c r="D9" s="3">
        <v>18</v>
      </c>
      <c r="E9" s="3">
        <v>19</v>
      </c>
      <c r="F9" s="3">
        <v>23</v>
      </c>
      <c r="G9" s="3">
        <v>22</v>
      </c>
      <c r="H9" s="3">
        <v>20</v>
      </c>
      <c r="I9" s="3">
        <v>20</v>
      </c>
      <c r="J9" s="3">
        <v>22</v>
      </c>
      <c r="K9" s="3">
        <v>22</v>
      </c>
      <c r="L9" s="3">
        <v>20</v>
      </c>
      <c r="M9" s="3">
        <v>23</v>
      </c>
      <c r="N9" s="3">
        <v>24</v>
      </c>
      <c r="O9" s="3">
        <v>23</v>
      </c>
      <c r="P9" s="3">
        <v>23</v>
      </c>
      <c r="Q9" s="3">
        <v>23</v>
      </c>
      <c r="R9" s="3">
        <v>25</v>
      </c>
      <c r="S9" s="3">
        <v>26</v>
      </c>
      <c r="T9" s="3">
        <v>27</v>
      </c>
      <c r="U9" s="3">
        <v>27</v>
      </c>
      <c r="V9" s="3">
        <v>21</v>
      </c>
      <c r="W9" s="3">
        <v>21</v>
      </c>
      <c r="X9" s="3">
        <v>15</v>
      </c>
      <c r="Y9" s="3">
        <v>20</v>
      </c>
      <c r="Z9" s="3">
        <v>20</v>
      </c>
      <c r="AA9" s="3">
        <v>19</v>
      </c>
      <c r="AB9" s="3">
        <v>19</v>
      </c>
      <c r="AC9" s="3">
        <v>19</v>
      </c>
      <c r="AD9" s="3">
        <v>20</v>
      </c>
      <c r="AE9" s="3">
        <v>21</v>
      </c>
      <c r="AF9" s="3">
        <v>21</v>
      </c>
      <c r="AG9" s="3">
        <v>22</v>
      </c>
      <c r="AH9" s="3">
        <v>22</v>
      </c>
      <c r="AI9" s="3">
        <v>22</v>
      </c>
    </row>
    <row r="10" spans="1:35" x14ac:dyDescent="0.3">
      <c r="A10" s="15" t="s">
        <v>130</v>
      </c>
      <c r="B10" s="3">
        <v>2627</v>
      </c>
      <c r="C10" s="3">
        <v>2652</v>
      </c>
      <c r="D10" s="3">
        <v>2768</v>
      </c>
      <c r="E10" s="3">
        <v>2940</v>
      </c>
      <c r="F10" s="3">
        <v>2994</v>
      </c>
      <c r="G10" s="3">
        <v>3180</v>
      </c>
      <c r="H10" s="3">
        <v>3192</v>
      </c>
      <c r="I10" s="3">
        <v>3331</v>
      </c>
      <c r="J10" s="3">
        <v>3192</v>
      </c>
      <c r="K10" s="3">
        <v>3327</v>
      </c>
      <c r="L10" s="3">
        <v>3575</v>
      </c>
      <c r="M10" s="3">
        <v>3684</v>
      </c>
      <c r="N10" s="3">
        <v>4018</v>
      </c>
      <c r="O10" s="3">
        <v>3949</v>
      </c>
      <c r="P10" s="3">
        <v>3979</v>
      </c>
      <c r="Q10" s="3">
        <v>4177</v>
      </c>
      <c r="R10" s="3">
        <v>4433</v>
      </c>
      <c r="S10" s="3">
        <v>4232</v>
      </c>
      <c r="T10" s="3">
        <v>4448</v>
      </c>
      <c r="U10" s="3">
        <v>4386</v>
      </c>
      <c r="V10" s="3">
        <v>4681</v>
      </c>
      <c r="W10" s="3">
        <v>5021</v>
      </c>
      <c r="X10" s="3">
        <v>5028</v>
      </c>
      <c r="Y10" s="3">
        <v>5139</v>
      </c>
      <c r="Z10" s="3">
        <v>4856</v>
      </c>
      <c r="AA10" s="3">
        <v>5392</v>
      </c>
      <c r="AB10" s="3">
        <v>5851</v>
      </c>
      <c r="AC10" s="3">
        <v>6092</v>
      </c>
      <c r="AD10" s="3">
        <v>6281</v>
      </c>
      <c r="AE10" s="3">
        <v>6415</v>
      </c>
      <c r="AF10" s="3">
        <v>6538</v>
      </c>
      <c r="AG10" s="3">
        <v>6664</v>
      </c>
      <c r="AH10" s="3">
        <v>6793</v>
      </c>
      <c r="AI10" s="3">
        <v>6923</v>
      </c>
    </row>
    <row r="11" spans="1:35" x14ac:dyDescent="0.3">
      <c r="A11" s="7" t="s">
        <v>131</v>
      </c>
      <c r="B11" s="3">
        <v>1117</v>
      </c>
      <c r="C11" s="3">
        <v>1130</v>
      </c>
      <c r="D11" s="3">
        <v>1172</v>
      </c>
      <c r="E11" s="3">
        <v>1208</v>
      </c>
      <c r="F11" s="3">
        <v>1215</v>
      </c>
      <c r="G11" s="3">
        <v>1277</v>
      </c>
      <c r="H11" s="3">
        <v>1167</v>
      </c>
      <c r="I11" s="3">
        <v>1135</v>
      </c>
      <c r="J11" s="3">
        <v>902</v>
      </c>
      <c r="K11" s="3">
        <v>910</v>
      </c>
      <c r="L11" s="3">
        <v>1146</v>
      </c>
      <c r="M11" s="3">
        <v>1129</v>
      </c>
      <c r="N11" s="3">
        <v>1247</v>
      </c>
      <c r="O11" s="3">
        <v>1045</v>
      </c>
      <c r="P11" s="3">
        <v>983</v>
      </c>
      <c r="Q11" s="3">
        <v>999</v>
      </c>
      <c r="R11" s="3">
        <v>980</v>
      </c>
      <c r="S11" s="3">
        <v>921</v>
      </c>
      <c r="T11" s="3">
        <v>878</v>
      </c>
      <c r="U11" s="3">
        <v>846</v>
      </c>
      <c r="V11" s="3">
        <v>924</v>
      </c>
      <c r="W11" s="3">
        <v>1039</v>
      </c>
      <c r="X11" s="3">
        <v>913</v>
      </c>
      <c r="Y11" s="3">
        <v>867</v>
      </c>
      <c r="Z11" s="3">
        <v>950</v>
      </c>
      <c r="AA11" s="3">
        <v>919</v>
      </c>
      <c r="AB11" s="3">
        <v>956</v>
      </c>
      <c r="AC11" s="3">
        <v>1185</v>
      </c>
      <c r="AD11" s="3">
        <v>1223</v>
      </c>
      <c r="AE11" s="3">
        <v>1258</v>
      </c>
      <c r="AF11" s="3">
        <v>1290</v>
      </c>
      <c r="AG11" s="3">
        <v>1324</v>
      </c>
      <c r="AH11" s="3">
        <v>1359</v>
      </c>
      <c r="AI11" s="3">
        <v>1393</v>
      </c>
    </row>
    <row r="12" spans="1:35" x14ac:dyDescent="0.3">
      <c r="A12" s="7" t="s">
        <v>132</v>
      </c>
      <c r="B12" s="3">
        <v>128</v>
      </c>
      <c r="C12" s="3">
        <v>108</v>
      </c>
      <c r="D12" s="3">
        <v>112</v>
      </c>
      <c r="E12" s="3">
        <v>122</v>
      </c>
      <c r="F12" s="3">
        <v>118</v>
      </c>
      <c r="G12" s="3">
        <v>203</v>
      </c>
      <c r="H12" s="3">
        <v>168</v>
      </c>
      <c r="I12" s="3">
        <v>160</v>
      </c>
      <c r="J12" s="3">
        <v>177</v>
      </c>
      <c r="K12" s="3">
        <v>180</v>
      </c>
      <c r="L12" s="3">
        <v>228</v>
      </c>
      <c r="M12" s="3">
        <v>254</v>
      </c>
      <c r="N12" s="3">
        <v>382</v>
      </c>
      <c r="O12" s="3">
        <v>344</v>
      </c>
      <c r="P12" s="3">
        <v>354</v>
      </c>
      <c r="Q12" s="3">
        <v>344</v>
      </c>
      <c r="R12" s="3">
        <v>504</v>
      </c>
      <c r="S12" s="3">
        <v>270</v>
      </c>
      <c r="T12" s="3">
        <v>396</v>
      </c>
      <c r="U12" s="3">
        <v>304</v>
      </c>
      <c r="V12" s="3">
        <v>296</v>
      </c>
      <c r="W12" s="3">
        <v>318</v>
      </c>
      <c r="X12" s="3">
        <v>318</v>
      </c>
      <c r="Y12" s="3">
        <v>325</v>
      </c>
      <c r="Z12" s="3">
        <v>406</v>
      </c>
      <c r="AA12" s="3">
        <v>463</v>
      </c>
      <c r="AB12" s="3">
        <v>626</v>
      </c>
      <c r="AC12" s="3">
        <v>527</v>
      </c>
      <c r="AD12" s="3">
        <v>543</v>
      </c>
      <c r="AE12" s="3">
        <v>554</v>
      </c>
      <c r="AF12" s="3">
        <v>563</v>
      </c>
      <c r="AG12" s="3">
        <v>573</v>
      </c>
      <c r="AH12" s="3">
        <v>583</v>
      </c>
      <c r="AI12" s="3">
        <v>594</v>
      </c>
    </row>
    <row r="13" spans="1:35" x14ac:dyDescent="0.3">
      <c r="A13" s="7" t="s">
        <v>167</v>
      </c>
      <c r="B13" s="3">
        <v>68</v>
      </c>
      <c r="C13" s="3">
        <v>66</v>
      </c>
      <c r="D13" s="3">
        <v>24</v>
      </c>
      <c r="E13" s="3">
        <v>45</v>
      </c>
      <c r="F13" s="3">
        <v>46</v>
      </c>
      <c r="G13" s="3">
        <v>31</v>
      </c>
      <c r="H13" s="3">
        <v>53</v>
      </c>
      <c r="I13" s="3">
        <v>149</v>
      </c>
      <c r="J13" s="3">
        <v>66</v>
      </c>
      <c r="K13" s="3">
        <v>56</v>
      </c>
      <c r="L13" s="3">
        <v>49</v>
      </c>
      <c r="M13" s="3">
        <v>32</v>
      </c>
      <c r="N13" s="3">
        <v>40</v>
      </c>
      <c r="O13" s="3">
        <v>37</v>
      </c>
      <c r="P13" s="3">
        <v>29</v>
      </c>
      <c r="Q13" s="3">
        <v>47</v>
      </c>
      <c r="R13" s="3">
        <v>34</v>
      </c>
      <c r="S13" s="3">
        <v>34</v>
      </c>
      <c r="T13" s="3">
        <v>33</v>
      </c>
      <c r="U13" s="3">
        <v>39</v>
      </c>
      <c r="V13" s="3">
        <v>15</v>
      </c>
      <c r="W13" s="3">
        <v>20</v>
      </c>
      <c r="X13" s="3">
        <v>14</v>
      </c>
      <c r="Y13" s="3">
        <v>27</v>
      </c>
      <c r="Z13" s="3">
        <v>21</v>
      </c>
      <c r="AA13" s="3">
        <v>189</v>
      </c>
      <c r="AB13" s="3">
        <v>30</v>
      </c>
      <c r="AC13" s="3">
        <v>27</v>
      </c>
      <c r="AD13" s="3">
        <v>27</v>
      </c>
      <c r="AE13" s="3">
        <v>27</v>
      </c>
      <c r="AF13" s="3">
        <v>27</v>
      </c>
      <c r="AG13" s="3">
        <v>27</v>
      </c>
      <c r="AH13" s="3">
        <v>27</v>
      </c>
      <c r="AI13" s="3">
        <v>27</v>
      </c>
    </row>
    <row r="14" spans="1:35" x14ac:dyDescent="0.3">
      <c r="A14" s="7" t="s">
        <v>134</v>
      </c>
      <c r="B14" s="3">
        <v>1315</v>
      </c>
      <c r="C14" s="3">
        <v>1347</v>
      </c>
      <c r="D14" s="3">
        <v>1460</v>
      </c>
      <c r="E14" s="3">
        <v>1565</v>
      </c>
      <c r="F14" s="3">
        <v>1616</v>
      </c>
      <c r="G14" s="3">
        <v>1668</v>
      </c>
      <c r="H14" s="3">
        <v>1805</v>
      </c>
      <c r="I14" s="3">
        <v>1887</v>
      </c>
      <c r="J14" s="3">
        <v>2047</v>
      </c>
      <c r="K14" s="3">
        <v>2181</v>
      </c>
      <c r="L14" s="3">
        <v>2153</v>
      </c>
      <c r="M14" s="3">
        <v>2268</v>
      </c>
      <c r="N14" s="3">
        <v>2349</v>
      </c>
      <c r="O14" s="3">
        <v>2523</v>
      </c>
      <c r="P14" s="3">
        <v>2614</v>
      </c>
      <c r="Q14" s="3">
        <v>2787</v>
      </c>
      <c r="R14" s="3">
        <v>2916</v>
      </c>
      <c r="S14" s="3">
        <v>3006</v>
      </c>
      <c r="T14" s="3">
        <v>3140</v>
      </c>
      <c r="U14" s="3">
        <v>3196</v>
      </c>
      <c r="V14" s="3">
        <v>3446</v>
      </c>
      <c r="W14" s="3">
        <v>3644</v>
      </c>
      <c r="X14" s="3">
        <v>3784</v>
      </c>
      <c r="Y14" s="3">
        <v>3920</v>
      </c>
      <c r="Z14" s="3">
        <v>3480</v>
      </c>
      <c r="AA14" s="3">
        <v>3821</v>
      </c>
      <c r="AB14" s="3">
        <v>4240</v>
      </c>
      <c r="AC14" s="3">
        <v>4354</v>
      </c>
      <c r="AD14" s="3">
        <v>4488</v>
      </c>
      <c r="AE14" s="3">
        <v>4577</v>
      </c>
      <c r="AF14" s="3">
        <v>4658</v>
      </c>
      <c r="AG14" s="3">
        <v>4741</v>
      </c>
      <c r="AH14" s="3">
        <v>4825</v>
      </c>
      <c r="AI14" s="3">
        <v>4910</v>
      </c>
    </row>
    <row r="15" spans="1:35" x14ac:dyDescent="0.3">
      <c r="A15" s="15" t="s">
        <v>168</v>
      </c>
      <c r="B15" s="3">
        <v>158</v>
      </c>
      <c r="C15" s="3">
        <v>167</v>
      </c>
      <c r="D15" s="3">
        <v>185</v>
      </c>
      <c r="E15" s="3">
        <v>243</v>
      </c>
      <c r="F15" s="3">
        <v>271</v>
      </c>
      <c r="G15" s="3">
        <v>287</v>
      </c>
      <c r="H15" s="3">
        <v>305</v>
      </c>
      <c r="I15" s="3">
        <v>321</v>
      </c>
      <c r="J15" s="3">
        <v>334</v>
      </c>
      <c r="K15" s="3">
        <v>391</v>
      </c>
      <c r="L15" s="3">
        <v>409</v>
      </c>
      <c r="M15" s="3">
        <v>440</v>
      </c>
      <c r="N15" s="3">
        <v>460</v>
      </c>
      <c r="O15" s="3">
        <v>489</v>
      </c>
      <c r="P15" s="3">
        <v>524</v>
      </c>
      <c r="Q15" s="3">
        <v>586</v>
      </c>
      <c r="R15" s="3">
        <v>624</v>
      </c>
      <c r="S15" s="3">
        <v>634</v>
      </c>
      <c r="T15" s="3">
        <v>628</v>
      </c>
      <c r="U15" s="3">
        <v>545</v>
      </c>
      <c r="V15" s="3">
        <v>524</v>
      </c>
      <c r="W15" s="3">
        <v>540</v>
      </c>
      <c r="X15" s="3">
        <v>531</v>
      </c>
      <c r="Y15" s="3">
        <v>544</v>
      </c>
      <c r="Z15" s="3">
        <v>558</v>
      </c>
      <c r="AA15" s="3">
        <v>553</v>
      </c>
      <c r="AB15" s="3">
        <v>349</v>
      </c>
      <c r="AC15" s="3">
        <v>351</v>
      </c>
      <c r="AD15" s="3">
        <v>353</v>
      </c>
      <c r="AE15" s="3">
        <v>355</v>
      </c>
      <c r="AF15" s="3">
        <v>356</v>
      </c>
      <c r="AG15" s="3">
        <v>357</v>
      </c>
      <c r="AH15" s="3">
        <v>358</v>
      </c>
      <c r="AI15" s="3">
        <v>359</v>
      </c>
    </row>
    <row r="16" spans="1:35" x14ac:dyDescent="0.3">
      <c r="A16" s="15" t="s">
        <v>169</v>
      </c>
      <c r="B16" s="3">
        <v>856</v>
      </c>
      <c r="C16" s="3">
        <v>886</v>
      </c>
      <c r="D16" s="3">
        <v>920</v>
      </c>
      <c r="E16" s="3">
        <v>904</v>
      </c>
      <c r="F16" s="3">
        <v>907</v>
      </c>
      <c r="G16" s="3">
        <v>951</v>
      </c>
      <c r="H16" s="3">
        <v>1012</v>
      </c>
      <c r="I16" s="3">
        <v>1048</v>
      </c>
      <c r="J16" s="3">
        <v>1101</v>
      </c>
      <c r="K16" s="3">
        <v>1048</v>
      </c>
      <c r="L16" s="3">
        <v>1270</v>
      </c>
      <c r="M16" s="3">
        <v>1367</v>
      </c>
      <c r="N16" s="3">
        <v>1400</v>
      </c>
      <c r="O16" s="3">
        <v>1444</v>
      </c>
      <c r="P16" s="3">
        <v>1481</v>
      </c>
      <c r="Q16" s="3">
        <v>1558</v>
      </c>
      <c r="R16" s="3">
        <v>1620</v>
      </c>
      <c r="S16" s="3">
        <v>1618</v>
      </c>
      <c r="T16" s="3">
        <v>1511</v>
      </c>
      <c r="U16" s="3">
        <v>1475</v>
      </c>
      <c r="V16" s="3">
        <v>1493</v>
      </c>
      <c r="W16" s="3">
        <v>1548</v>
      </c>
      <c r="X16" s="3">
        <v>1552</v>
      </c>
      <c r="Y16" s="3">
        <v>1579</v>
      </c>
      <c r="Z16" s="3">
        <v>1645</v>
      </c>
      <c r="AA16" s="3">
        <v>1675</v>
      </c>
      <c r="AB16" s="3">
        <v>1807</v>
      </c>
      <c r="AC16" s="3">
        <v>1910</v>
      </c>
      <c r="AD16" s="3">
        <v>2003</v>
      </c>
      <c r="AE16" s="3">
        <v>2090</v>
      </c>
      <c r="AF16" s="3">
        <v>2174</v>
      </c>
      <c r="AG16" s="3">
        <v>2277</v>
      </c>
      <c r="AH16" s="3">
        <v>2379</v>
      </c>
      <c r="AI16" s="3">
        <v>2478</v>
      </c>
    </row>
    <row r="17" spans="1:35" x14ac:dyDescent="0.3">
      <c r="A17" s="15" t="s">
        <v>170</v>
      </c>
      <c r="B17" s="3">
        <v>6374</v>
      </c>
      <c r="C17" s="3">
        <v>6290</v>
      </c>
      <c r="D17" s="3">
        <v>6444</v>
      </c>
      <c r="E17" s="3">
        <v>6828</v>
      </c>
      <c r="F17" s="3">
        <v>7410</v>
      </c>
      <c r="G17" s="3">
        <v>7421</v>
      </c>
      <c r="H17" s="3">
        <v>7979</v>
      </c>
      <c r="I17" s="3">
        <v>8891</v>
      </c>
      <c r="J17" s="3">
        <v>9387</v>
      </c>
      <c r="K17" s="3">
        <v>9955</v>
      </c>
      <c r="L17" s="3">
        <v>10309</v>
      </c>
      <c r="M17" s="3">
        <v>10662</v>
      </c>
      <c r="N17" s="3">
        <v>12305</v>
      </c>
      <c r="O17" s="3">
        <v>11624</v>
      </c>
      <c r="P17" s="3">
        <v>11966</v>
      </c>
      <c r="Q17" s="3">
        <v>12444</v>
      </c>
      <c r="R17" s="3">
        <v>12865</v>
      </c>
      <c r="S17" s="3">
        <v>13619</v>
      </c>
      <c r="T17" s="3">
        <v>13770</v>
      </c>
      <c r="U17" s="3">
        <v>14071</v>
      </c>
      <c r="V17" s="3">
        <v>14352</v>
      </c>
      <c r="W17" s="3">
        <v>14987</v>
      </c>
      <c r="X17" s="3">
        <v>15470</v>
      </c>
      <c r="Y17" s="3">
        <v>15716</v>
      </c>
      <c r="Z17" s="3">
        <v>16997</v>
      </c>
      <c r="AA17" s="3">
        <v>17807</v>
      </c>
      <c r="AB17" s="3">
        <v>19294</v>
      </c>
      <c r="AC17" s="3">
        <v>21245</v>
      </c>
      <c r="AD17" s="3">
        <v>21604</v>
      </c>
      <c r="AE17" s="3">
        <v>21829</v>
      </c>
      <c r="AF17" s="3">
        <v>22182</v>
      </c>
      <c r="AG17" s="3">
        <v>22751</v>
      </c>
      <c r="AH17" s="3">
        <v>23397</v>
      </c>
      <c r="AI17" s="3">
        <v>23970</v>
      </c>
    </row>
    <row r="18" spans="1:35" x14ac:dyDescent="0.3">
      <c r="A18" s="7" t="s">
        <v>137</v>
      </c>
      <c r="B18" s="3">
        <v>74</v>
      </c>
      <c r="C18" s="3">
        <v>74</v>
      </c>
      <c r="D18" s="3">
        <v>83</v>
      </c>
      <c r="E18" s="3">
        <v>94</v>
      </c>
      <c r="F18" s="3">
        <v>94</v>
      </c>
      <c r="G18" s="3">
        <v>78</v>
      </c>
      <c r="H18" s="3">
        <v>95</v>
      </c>
      <c r="I18" s="3">
        <v>145</v>
      </c>
      <c r="J18" s="3">
        <v>142</v>
      </c>
      <c r="K18" s="3">
        <v>149</v>
      </c>
      <c r="L18" s="3">
        <v>146</v>
      </c>
      <c r="M18" s="3">
        <v>126</v>
      </c>
      <c r="N18" s="3">
        <v>111</v>
      </c>
      <c r="O18" s="3">
        <v>139</v>
      </c>
      <c r="P18" s="3">
        <v>149</v>
      </c>
      <c r="Q18" s="3">
        <v>152</v>
      </c>
      <c r="R18" s="3">
        <v>151</v>
      </c>
      <c r="S18" s="3">
        <v>164</v>
      </c>
      <c r="T18" s="3">
        <v>166</v>
      </c>
      <c r="U18" s="3">
        <v>206</v>
      </c>
      <c r="V18" s="3">
        <v>202</v>
      </c>
      <c r="W18" s="3">
        <v>152</v>
      </c>
      <c r="X18" s="3">
        <v>155</v>
      </c>
      <c r="Y18" s="3">
        <v>157</v>
      </c>
      <c r="Z18" s="3">
        <v>159</v>
      </c>
      <c r="AA18" s="3">
        <v>159</v>
      </c>
      <c r="AB18" s="3">
        <v>179</v>
      </c>
      <c r="AC18" s="3">
        <v>189</v>
      </c>
      <c r="AD18" s="3">
        <v>195</v>
      </c>
      <c r="AE18" s="3">
        <v>199</v>
      </c>
      <c r="AF18" s="3">
        <v>203</v>
      </c>
      <c r="AG18" s="3">
        <v>206</v>
      </c>
      <c r="AH18" s="3">
        <v>210</v>
      </c>
      <c r="AI18" s="3">
        <v>213</v>
      </c>
    </row>
    <row r="19" spans="1:35" x14ac:dyDescent="0.3">
      <c r="A19" s="7" t="s">
        <v>138</v>
      </c>
      <c r="B19" s="3">
        <v>6300</v>
      </c>
      <c r="C19" s="3">
        <v>6216</v>
      </c>
      <c r="D19" s="3">
        <v>6361</v>
      </c>
      <c r="E19" s="3">
        <v>6734</v>
      </c>
      <c r="F19" s="3">
        <v>7316</v>
      </c>
      <c r="G19" s="3">
        <v>7344</v>
      </c>
      <c r="H19" s="3">
        <v>7884</v>
      </c>
      <c r="I19" s="3">
        <v>8746</v>
      </c>
      <c r="J19" s="3">
        <v>9245</v>
      </c>
      <c r="K19" s="3">
        <v>9806</v>
      </c>
      <c r="L19" s="3">
        <v>10163</v>
      </c>
      <c r="M19" s="3">
        <v>10536</v>
      </c>
      <c r="N19" s="3">
        <v>12194</v>
      </c>
      <c r="O19" s="3">
        <v>11485</v>
      </c>
      <c r="P19" s="3">
        <v>11817</v>
      </c>
      <c r="Q19" s="3">
        <v>12292</v>
      </c>
      <c r="R19" s="3">
        <v>12714</v>
      </c>
      <c r="S19" s="3">
        <v>13456</v>
      </c>
      <c r="T19" s="3">
        <v>13604</v>
      </c>
      <c r="U19" s="3">
        <v>13866</v>
      </c>
      <c r="V19" s="3">
        <v>14150</v>
      </c>
      <c r="W19" s="3">
        <v>14835</v>
      </c>
      <c r="X19" s="3">
        <v>15316</v>
      </c>
      <c r="Y19" s="3">
        <v>15560</v>
      </c>
      <c r="Z19" s="3">
        <v>16838</v>
      </c>
      <c r="AA19" s="3">
        <v>17649</v>
      </c>
      <c r="AB19" s="3">
        <v>19116</v>
      </c>
      <c r="AC19" s="3">
        <v>21056</v>
      </c>
      <c r="AD19" s="3">
        <v>21408</v>
      </c>
      <c r="AE19" s="3">
        <v>21630</v>
      </c>
      <c r="AF19" s="3">
        <v>21979</v>
      </c>
      <c r="AG19" s="3">
        <v>22545</v>
      </c>
      <c r="AH19" s="3">
        <v>23188</v>
      </c>
      <c r="AI19" s="3">
        <v>23756</v>
      </c>
    </row>
    <row r="20" spans="1:35" x14ac:dyDescent="0.3">
      <c r="A20" s="9" t="s">
        <v>139</v>
      </c>
      <c r="B20" s="3">
        <v>1003</v>
      </c>
      <c r="C20" s="3">
        <v>969</v>
      </c>
      <c r="D20" s="3">
        <v>997</v>
      </c>
      <c r="E20" s="3">
        <v>1123</v>
      </c>
      <c r="F20" s="3">
        <v>1592</v>
      </c>
      <c r="G20" s="3">
        <v>1392</v>
      </c>
      <c r="H20" s="3">
        <v>1873</v>
      </c>
      <c r="I20" s="3">
        <v>2188</v>
      </c>
      <c r="J20" s="3">
        <v>2302</v>
      </c>
      <c r="K20" s="3">
        <v>2438</v>
      </c>
      <c r="L20" s="3">
        <v>2583</v>
      </c>
      <c r="M20" s="3">
        <v>2679</v>
      </c>
      <c r="N20" s="3">
        <v>2961</v>
      </c>
      <c r="O20" s="3">
        <v>3026</v>
      </c>
      <c r="P20" s="3">
        <v>3142</v>
      </c>
      <c r="Q20" s="3">
        <v>3314</v>
      </c>
      <c r="R20" s="3">
        <v>3383</v>
      </c>
      <c r="S20" s="3">
        <v>3694</v>
      </c>
      <c r="T20" s="3">
        <v>3621</v>
      </c>
      <c r="U20" s="3">
        <v>3505</v>
      </c>
      <c r="V20" s="3">
        <v>2499</v>
      </c>
      <c r="W20" s="3">
        <v>2679</v>
      </c>
      <c r="X20" s="3">
        <v>2820</v>
      </c>
      <c r="Y20" s="3">
        <v>2868</v>
      </c>
      <c r="Z20" s="3">
        <v>3257</v>
      </c>
      <c r="AA20" s="3">
        <v>3216</v>
      </c>
      <c r="AB20" s="3">
        <v>3544</v>
      </c>
      <c r="AC20" s="3">
        <v>4052</v>
      </c>
      <c r="AD20" s="3">
        <v>4205</v>
      </c>
      <c r="AE20" s="3">
        <v>4340</v>
      </c>
      <c r="AF20" s="3">
        <v>4385</v>
      </c>
      <c r="AG20" s="3">
        <v>4492</v>
      </c>
      <c r="AH20" s="3">
        <v>4602</v>
      </c>
      <c r="AI20" s="3">
        <v>4722</v>
      </c>
    </row>
    <row r="21" spans="1:35" x14ac:dyDescent="0.3">
      <c r="A21" s="9" t="s">
        <v>140</v>
      </c>
      <c r="B21" s="3">
        <v>5286</v>
      </c>
      <c r="C21" s="3">
        <v>5233</v>
      </c>
      <c r="D21" s="3">
        <v>5352</v>
      </c>
      <c r="E21" s="3">
        <v>5578</v>
      </c>
      <c r="F21" s="3">
        <v>5687</v>
      </c>
      <c r="G21" s="3">
        <v>5919</v>
      </c>
      <c r="H21" s="3">
        <v>5983</v>
      </c>
      <c r="I21" s="3">
        <v>6529</v>
      </c>
      <c r="J21" s="3">
        <v>6918</v>
      </c>
      <c r="K21" s="3">
        <v>7343</v>
      </c>
      <c r="L21" s="3">
        <v>7553</v>
      </c>
      <c r="M21" s="3">
        <v>7830</v>
      </c>
      <c r="N21" s="3">
        <v>9204</v>
      </c>
      <c r="O21" s="3">
        <v>8430</v>
      </c>
      <c r="P21" s="3">
        <v>8649</v>
      </c>
      <c r="Q21" s="3">
        <v>8954</v>
      </c>
      <c r="R21" s="3">
        <v>9307</v>
      </c>
      <c r="S21" s="3">
        <v>9737</v>
      </c>
      <c r="T21" s="3">
        <v>9959</v>
      </c>
      <c r="U21" s="3">
        <v>10361</v>
      </c>
      <c r="V21" s="3">
        <v>10389</v>
      </c>
      <c r="W21" s="3">
        <v>10850</v>
      </c>
      <c r="X21" s="3">
        <v>11173</v>
      </c>
      <c r="Y21" s="3">
        <v>11337</v>
      </c>
      <c r="Z21" s="3">
        <v>12205</v>
      </c>
      <c r="AA21" s="3">
        <v>13033</v>
      </c>
      <c r="AB21" s="3">
        <v>14044</v>
      </c>
      <c r="AC21" s="3">
        <v>15346</v>
      </c>
      <c r="AD21" s="3">
        <v>15460</v>
      </c>
      <c r="AE21" s="3">
        <v>15466</v>
      </c>
      <c r="AF21" s="3">
        <v>15692</v>
      </c>
      <c r="AG21" s="3">
        <v>16051</v>
      </c>
      <c r="AH21" s="3">
        <v>16487</v>
      </c>
      <c r="AI21" s="3">
        <v>16840</v>
      </c>
    </row>
    <row r="22" spans="1:35" x14ac:dyDescent="0.3">
      <c r="A22" s="9" t="s">
        <v>171</v>
      </c>
      <c r="B22" s="3">
        <v>10</v>
      </c>
      <c r="C22" s="3">
        <v>14</v>
      </c>
      <c r="D22" s="3">
        <v>12</v>
      </c>
      <c r="E22" s="3">
        <v>32</v>
      </c>
      <c r="F22" s="3">
        <v>36</v>
      </c>
      <c r="G22" s="3">
        <v>33</v>
      </c>
      <c r="H22" s="3">
        <v>27</v>
      </c>
      <c r="I22" s="3">
        <v>29</v>
      </c>
      <c r="J22" s="3">
        <v>25</v>
      </c>
      <c r="K22" s="3">
        <v>25</v>
      </c>
      <c r="L22" s="3">
        <v>26</v>
      </c>
      <c r="M22" s="3">
        <v>28</v>
      </c>
      <c r="N22" s="3">
        <v>28</v>
      </c>
      <c r="O22" s="3">
        <v>28</v>
      </c>
      <c r="P22" s="3">
        <v>26</v>
      </c>
      <c r="Q22" s="3">
        <v>24</v>
      </c>
      <c r="R22" s="3">
        <v>24</v>
      </c>
      <c r="S22" s="3">
        <v>24</v>
      </c>
      <c r="T22" s="3">
        <v>23</v>
      </c>
      <c r="U22" s="3">
        <v>0</v>
      </c>
      <c r="V22" s="3">
        <v>1262</v>
      </c>
      <c r="W22" s="3">
        <v>1306</v>
      </c>
      <c r="X22" s="3">
        <v>1322</v>
      </c>
      <c r="Y22" s="3">
        <v>1355</v>
      </c>
      <c r="Z22" s="3">
        <v>1376</v>
      </c>
      <c r="AA22" s="3">
        <v>1400</v>
      </c>
      <c r="AB22" s="3">
        <v>1527</v>
      </c>
      <c r="AC22" s="3">
        <v>1658</v>
      </c>
      <c r="AD22" s="3">
        <v>1743</v>
      </c>
      <c r="AE22" s="3">
        <v>1825</v>
      </c>
      <c r="AF22" s="3">
        <v>1903</v>
      </c>
      <c r="AG22" s="3">
        <v>2002</v>
      </c>
      <c r="AH22" s="3">
        <v>2098</v>
      </c>
      <c r="AI22" s="3">
        <v>2193</v>
      </c>
    </row>
    <row r="23" spans="1:35" x14ac:dyDescent="0.3">
      <c r="A23" s="15" t="s">
        <v>141</v>
      </c>
      <c r="B23" s="3">
        <v>494</v>
      </c>
      <c r="C23" s="3">
        <v>502</v>
      </c>
      <c r="D23" s="3">
        <v>481</v>
      </c>
      <c r="E23" s="3">
        <v>578</v>
      </c>
      <c r="F23" s="3">
        <v>911</v>
      </c>
      <c r="G23" s="3">
        <v>632</v>
      </c>
      <c r="H23" s="3">
        <v>525</v>
      </c>
      <c r="I23" s="3">
        <v>551</v>
      </c>
      <c r="J23" s="3">
        <v>755</v>
      </c>
      <c r="K23" s="3">
        <v>757</v>
      </c>
      <c r="L23" s="3">
        <v>655</v>
      </c>
      <c r="M23" s="3">
        <v>603</v>
      </c>
      <c r="N23" s="3">
        <v>1418</v>
      </c>
      <c r="O23" s="3">
        <v>576</v>
      </c>
      <c r="P23" s="3">
        <v>619</v>
      </c>
      <c r="Q23" s="3">
        <v>781</v>
      </c>
      <c r="R23" s="3">
        <v>851</v>
      </c>
      <c r="S23" s="3">
        <v>850</v>
      </c>
      <c r="T23" s="3">
        <v>938</v>
      </c>
      <c r="U23" s="3">
        <v>936</v>
      </c>
      <c r="V23" s="3">
        <v>769</v>
      </c>
      <c r="W23" s="3">
        <v>782</v>
      </c>
      <c r="X23" s="3">
        <v>816</v>
      </c>
      <c r="Y23" s="3">
        <v>706</v>
      </c>
      <c r="Z23" s="3">
        <v>678</v>
      </c>
      <c r="AA23" s="3">
        <v>800</v>
      </c>
      <c r="AB23" s="3">
        <v>932</v>
      </c>
      <c r="AC23" s="3">
        <v>1243</v>
      </c>
      <c r="AD23" s="3">
        <v>1181</v>
      </c>
      <c r="AE23" s="3">
        <v>787</v>
      </c>
      <c r="AF23" s="3">
        <v>821</v>
      </c>
      <c r="AG23" s="3">
        <v>864</v>
      </c>
      <c r="AH23" s="3">
        <v>894</v>
      </c>
      <c r="AI23" s="3">
        <v>905</v>
      </c>
    </row>
    <row r="24" spans="1:35" x14ac:dyDescent="0.3">
      <c r="A24" s="12" t="s">
        <v>142</v>
      </c>
      <c r="B24" s="12">
        <v>14298</v>
      </c>
      <c r="C24" s="12">
        <v>14647</v>
      </c>
      <c r="D24" s="12">
        <v>14869</v>
      </c>
      <c r="E24" s="12">
        <v>15964</v>
      </c>
      <c r="F24" s="12">
        <v>17053</v>
      </c>
      <c r="G24" s="12">
        <v>17297</v>
      </c>
      <c r="H24" s="12">
        <v>18648</v>
      </c>
      <c r="I24" s="12">
        <v>19948</v>
      </c>
      <c r="J24" s="12">
        <v>20226</v>
      </c>
      <c r="K24" s="12">
        <v>21314</v>
      </c>
      <c r="L24" s="12">
        <v>22702</v>
      </c>
      <c r="M24" s="12">
        <v>23271</v>
      </c>
      <c r="N24" s="12">
        <v>24346</v>
      </c>
      <c r="O24" s="12">
        <v>25561</v>
      </c>
      <c r="P24" s="12">
        <v>26136</v>
      </c>
      <c r="Q24" s="12">
        <v>27686</v>
      </c>
      <c r="R24" s="12">
        <v>29422</v>
      </c>
      <c r="S24" s="12">
        <v>29334</v>
      </c>
      <c r="T24" s="12">
        <v>29333</v>
      </c>
      <c r="U24" s="12">
        <v>29083</v>
      </c>
      <c r="V24" s="12">
        <v>29637</v>
      </c>
      <c r="W24" s="12">
        <v>30796</v>
      </c>
      <c r="X24" s="12">
        <v>32668</v>
      </c>
      <c r="Y24" s="12">
        <v>33310</v>
      </c>
      <c r="Z24" s="12">
        <v>33595</v>
      </c>
      <c r="AA24" s="12">
        <v>34994</v>
      </c>
      <c r="AB24" s="12">
        <v>38416</v>
      </c>
      <c r="AC24" s="12">
        <v>41648</v>
      </c>
      <c r="AD24" s="12">
        <v>43715</v>
      </c>
      <c r="AE24" s="12">
        <v>44445</v>
      </c>
      <c r="AF24" s="12">
        <v>45144</v>
      </c>
      <c r="AG24" s="12">
        <v>46461</v>
      </c>
      <c r="AH24" s="12">
        <v>47585</v>
      </c>
      <c r="AI24" s="12">
        <v>49078</v>
      </c>
    </row>
    <row r="25" spans="1:35" x14ac:dyDescent="0.3">
      <c r="A25" s="15" t="s">
        <v>143</v>
      </c>
      <c r="B25" s="3">
        <v>13546</v>
      </c>
      <c r="C25" s="3">
        <v>14016</v>
      </c>
      <c r="D25" s="3">
        <v>14377</v>
      </c>
      <c r="E25" s="3">
        <v>15448</v>
      </c>
      <c r="F25" s="3">
        <v>16500</v>
      </c>
      <c r="G25" s="3">
        <v>16659</v>
      </c>
      <c r="H25" s="3">
        <v>18083</v>
      </c>
      <c r="I25" s="3">
        <v>19319</v>
      </c>
      <c r="J25" s="3">
        <v>19597</v>
      </c>
      <c r="K25" s="3">
        <v>20783</v>
      </c>
      <c r="L25" s="3">
        <v>22218</v>
      </c>
      <c r="M25" s="3">
        <v>22633</v>
      </c>
      <c r="N25" s="3">
        <v>23628</v>
      </c>
      <c r="O25" s="3">
        <v>24999</v>
      </c>
      <c r="P25" s="3">
        <v>25686</v>
      </c>
      <c r="Q25" s="3">
        <v>27300</v>
      </c>
      <c r="R25" s="3">
        <v>29129</v>
      </c>
      <c r="S25" s="3">
        <v>29032</v>
      </c>
      <c r="T25" s="3">
        <v>29066</v>
      </c>
      <c r="U25" s="3">
        <v>28862</v>
      </c>
      <c r="V25" s="3">
        <v>29508</v>
      </c>
      <c r="W25" s="3">
        <v>30664</v>
      </c>
      <c r="X25" s="3">
        <v>32566</v>
      </c>
      <c r="Y25" s="3">
        <v>33211</v>
      </c>
      <c r="Z25" s="3">
        <v>33548</v>
      </c>
      <c r="AA25" s="3">
        <v>34984</v>
      </c>
      <c r="AB25" s="3">
        <v>38225</v>
      </c>
      <c r="AC25" s="3">
        <v>40975</v>
      </c>
      <c r="AD25" s="3">
        <v>43088</v>
      </c>
      <c r="AE25" s="3">
        <v>43860</v>
      </c>
      <c r="AF25" s="3">
        <v>44611</v>
      </c>
      <c r="AG25" s="3">
        <v>45984</v>
      </c>
      <c r="AH25" s="3">
        <v>47060</v>
      </c>
      <c r="AI25" s="3">
        <v>48504</v>
      </c>
    </row>
    <row r="26" spans="1:35" x14ac:dyDescent="0.3">
      <c r="A26" s="15" t="s">
        <v>144</v>
      </c>
      <c r="B26" s="3">
        <v>11519</v>
      </c>
      <c r="C26" s="3">
        <v>11951</v>
      </c>
      <c r="D26" s="3">
        <v>12227</v>
      </c>
      <c r="E26" s="3">
        <v>12792</v>
      </c>
      <c r="F26" s="3">
        <v>13461</v>
      </c>
      <c r="G26" s="3">
        <v>14079</v>
      </c>
      <c r="H26" s="3">
        <v>15768</v>
      </c>
      <c r="I26" s="3">
        <v>16278</v>
      </c>
      <c r="J26" s="3">
        <v>16742</v>
      </c>
      <c r="K26" s="3">
        <v>17674</v>
      </c>
      <c r="L26" s="3">
        <v>18908</v>
      </c>
      <c r="M26" s="3">
        <v>19483</v>
      </c>
      <c r="N26" s="3">
        <v>20460</v>
      </c>
      <c r="O26" s="3">
        <v>21515</v>
      </c>
      <c r="P26" s="3">
        <v>22408</v>
      </c>
      <c r="Q26" s="3">
        <v>23536</v>
      </c>
      <c r="R26" s="3">
        <v>24825</v>
      </c>
      <c r="S26" s="3">
        <v>25263</v>
      </c>
      <c r="T26" s="3">
        <v>25577</v>
      </c>
      <c r="U26" s="3">
        <v>25394</v>
      </c>
      <c r="V26" s="3">
        <v>26283</v>
      </c>
      <c r="W26" s="3">
        <v>26938</v>
      </c>
      <c r="X26" s="3">
        <v>28060</v>
      </c>
      <c r="Y26" s="3">
        <v>28725</v>
      </c>
      <c r="Z26" s="3">
        <v>29528</v>
      </c>
      <c r="AA26" s="3">
        <v>30977</v>
      </c>
      <c r="AB26" s="3">
        <v>33499</v>
      </c>
      <c r="AC26" s="3">
        <v>35568</v>
      </c>
      <c r="AD26" s="3">
        <v>37174</v>
      </c>
      <c r="AE26" s="3">
        <v>38488</v>
      </c>
      <c r="AF26" s="3">
        <v>39516</v>
      </c>
      <c r="AG26" s="3">
        <v>40695</v>
      </c>
      <c r="AH26" s="3">
        <v>41781</v>
      </c>
      <c r="AI26" s="3">
        <v>42814</v>
      </c>
    </row>
    <row r="27" spans="1:35" x14ac:dyDescent="0.3">
      <c r="A27" s="7" t="s">
        <v>145</v>
      </c>
      <c r="B27" s="3">
        <v>7513</v>
      </c>
      <c r="C27" s="3">
        <v>7772</v>
      </c>
      <c r="D27" s="3">
        <v>7948</v>
      </c>
      <c r="E27" s="3">
        <v>8284</v>
      </c>
      <c r="F27" s="3">
        <v>8699</v>
      </c>
      <c r="G27" s="3">
        <v>9021</v>
      </c>
      <c r="H27" s="3">
        <v>10110</v>
      </c>
      <c r="I27" s="3">
        <v>10574</v>
      </c>
      <c r="J27" s="3">
        <v>10858</v>
      </c>
      <c r="K27" s="3">
        <v>11543</v>
      </c>
      <c r="L27" s="3">
        <v>12146</v>
      </c>
      <c r="M27" s="3">
        <v>12667</v>
      </c>
      <c r="N27" s="3">
        <v>13359</v>
      </c>
      <c r="O27" s="3">
        <v>14157</v>
      </c>
      <c r="P27" s="3">
        <v>14770</v>
      </c>
      <c r="Q27" s="3">
        <v>15404</v>
      </c>
      <c r="R27" s="3">
        <v>16086</v>
      </c>
      <c r="S27" s="3">
        <v>16568</v>
      </c>
      <c r="T27" s="3">
        <v>16767</v>
      </c>
      <c r="U27" s="3">
        <v>16668</v>
      </c>
      <c r="V27" s="3">
        <v>17207</v>
      </c>
      <c r="W27" s="3">
        <v>17582</v>
      </c>
      <c r="X27" s="3">
        <v>18391</v>
      </c>
      <c r="Y27" s="3">
        <v>18936</v>
      </c>
      <c r="Z27" s="3">
        <v>19588</v>
      </c>
      <c r="AA27" s="3">
        <v>20244</v>
      </c>
      <c r="AB27" s="3">
        <v>21705</v>
      </c>
      <c r="AC27" s="3">
        <v>23147</v>
      </c>
      <c r="AD27" s="3">
        <v>24171</v>
      </c>
      <c r="AE27" s="3">
        <v>25003</v>
      </c>
      <c r="AF27" s="3">
        <v>25653</v>
      </c>
      <c r="AG27" s="3">
        <v>26365</v>
      </c>
      <c r="AH27" s="3">
        <v>27085</v>
      </c>
      <c r="AI27" s="3">
        <v>27743</v>
      </c>
    </row>
    <row r="28" spans="1:35" x14ac:dyDescent="0.3">
      <c r="A28" s="7" t="s">
        <v>146</v>
      </c>
      <c r="B28" s="3">
        <v>2097</v>
      </c>
      <c r="C28" s="3">
        <v>2262</v>
      </c>
      <c r="D28" s="3">
        <v>2342</v>
      </c>
      <c r="E28" s="3">
        <v>2519</v>
      </c>
      <c r="F28" s="3">
        <v>2592</v>
      </c>
      <c r="G28" s="3">
        <v>2672</v>
      </c>
      <c r="H28" s="3">
        <v>3058</v>
      </c>
      <c r="I28" s="3">
        <v>3058</v>
      </c>
      <c r="J28" s="3">
        <v>3203</v>
      </c>
      <c r="K28" s="3">
        <v>3443</v>
      </c>
      <c r="L28" s="3">
        <v>3383</v>
      </c>
      <c r="M28" s="3">
        <v>3302</v>
      </c>
      <c r="N28" s="3">
        <v>3459</v>
      </c>
      <c r="O28" s="3">
        <v>3738</v>
      </c>
      <c r="P28" s="3">
        <v>3891</v>
      </c>
      <c r="Q28" s="3">
        <v>4128</v>
      </c>
      <c r="R28" s="3">
        <v>4414</v>
      </c>
      <c r="S28" s="3">
        <v>4434</v>
      </c>
      <c r="T28" s="3">
        <v>4467</v>
      </c>
      <c r="U28" s="3">
        <v>4432</v>
      </c>
      <c r="V28" s="3">
        <v>4766</v>
      </c>
      <c r="W28" s="3">
        <v>4913</v>
      </c>
      <c r="X28" s="3">
        <v>5354</v>
      </c>
      <c r="Y28" s="3">
        <v>5386</v>
      </c>
      <c r="Z28" s="3">
        <v>5348</v>
      </c>
      <c r="AA28" s="3">
        <v>5869</v>
      </c>
      <c r="AB28" s="3">
        <v>6482</v>
      </c>
      <c r="AC28" s="3">
        <v>6405</v>
      </c>
      <c r="AD28" s="3">
        <v>6707</v>
      </c>
      <c r="AE28" s="3">
        <v>6940</v>
      </c>
      <c r="AF28" s="3">
        <v>7163</v>
      </c>
      <c r="AG28" s="3">
        <v>7388</v>
      </c>
      <c r="AH28" s="3">
        <v>7511</v>
      </c>
      <c r="AI28" s="3">
        <v>7636</v>
      </c>
    </row>
    <row r="29" spans="1:35" x14ac:dyDescent="0.3">
      <c r="A29" s="7" t="s">
        <v>147</v>
      </c>
      <c r="B29" s="3">
        <v>168</v>
      </c>
      <c r="C29" s="3">
        <v>146</v>
      </c>
      <c r="D29" s="3">
        <v>119</v>
      </c>
      <c r="E29" s="3">
        <v>87</v>
      </c>
      <c r="F29" s="3">
        <v>66</v>
      </c>
      <c r="G29" s="3">
        <v>182</v>
      </c>
      <c r="H29" s="3">
        <v>184</v>
      </c>
      <c r="I29" s="3">
        <v>155</v>
      </c>
      <c r="J29" s="3">
        <v>173</v>
      </c>
      <c r="K29" s="3">
        <v>176</v>
      </c>
      <c r="L29" s="3">
        <v>598</v>
      </c>
      <c r="M29" s="3">
        <v>624</v>
      </c>
      <c r="N29" s="3">
        <v>495</v>
      </c>
      <c r="O29" s="3">
        <v>357</v>
      </c>
      <c r="P29" s="3">
        <v>449</v>
      </c>
      <c r="Q29" s="3">
        <v>386</v>
      </c>
      <c r="R29" s="3">
        <v>424</v>
      </c>
      <c r="S29" s="3">
        <v>614</v>
      </c>
      <c r="T29" s="3">
        <v>793</v>
      </c>
      <c r="U29" s="3">
        <v>769</v>
      </c>
      <c r="V29" s="3">
        <v>626</v>
      </c>
      <c r="W29" s="3">
        <v>558</v>
      </c>
      <c r="X29" s="3">
        <v>432</v>
      </c>
      <c r="Y29" s="3">
        <v>405</v>
      </c>
      <c r="Z29" s="3">
        <v>248</v>
      </c>
      <c r="AA29" s="3">
        <v>305</v>
      </c>
      <c r="AB29" s="3">
        <v>389</v>
      </c>
      <c r="AC29" s="3">
        <v>466</v>
      </c>
      <c r="AD29" s="3">
        <v>481</v>
      </c>
      <c r="AE29" s="3">
        <v>490</v>
      </c>
      <c r="AF29" s="3">
        <v>499</v>
      </c>
      <c r="AG29" s="3">
        <v>507</v>
      </c>
      <c r="AH29" s="3">
        <v>516</v>
      </c>
      <c r="AI29" s="3">
        <v>525</v>
      </c>
    </row>
    <row r="30" spans="1:35" x14ac:dyDescent="0.3">
      <c r="A30" s="7" t="s">
        <v>148</v>
      </c>
      <c r="B30" s="3">
        <v>1410</v>
      </c>
      <c r="C30" s="3">
        <v>1423</v>
      </c>
      <c r="D30" s="3">
        <v>1431</v>
      </c>
      <c r="E30" s="3">
        <v>1457</v>
      </c>
      <c r="F30" s="3">
        <v>1627</v>
      </c>
      <c r="G30" s="3">
        <v>1690</v>
      </c>
      <c r="H30" s="3">
        <v>1866</v>
      </c>
      <c r="I30" s="3">
        <v>1927</v>
      </c>
      <c r="J30" s="3">
        <v>1947</v>
      </c>
      <c r="K30" s="3">
        <v>1925</v>
      </c>
      <c r="L30" s="3">
        <v>2150</v>
      </c>
      <c r="M30" s="3">
        <v>2232</v>
      </c>
      <c r="N30" s="3">
        <v>2424</v>
      </c>
      <c r="O30" s="3">
        <v>2540</v>
      </c>
      <c r="P30" s="3">
        <v>2620</v>
      </c>
      <c r="Q30" s="3">
        <v>2845</v>
      </c>
      <c r="R30" s="3">
        <v>3032</v>
      </c>
      <c r="S30" s="3">
        <v>3040</v>
      </c>
      <c r="T30" s="3">
        <v>2910</v>
      </c>
      <c r="U30" s="3">
        <v>2964</v>
      </c>
      <c r="V30" s="3">
        <v>3152</v>
      </c>
      <c r="W30" s="3">
        <v>3324</v>
      </c>
      <c r="X30" s="3">
        <v>3276</v>
      </c>
      <c r="Y30" s="3">
        <v>3343</v>
      </c>
      <c r="Z30" s="3">
        <v>3612</v>
      </c>
      <c r="AA30" s="3">
        <v>3790</v>
      </c>
      <c r="AB30" s="3">
        <v>4179</v>
      </c>
      <c r="AC30" s="3">
        <v>4755</v>
      </c>
      <c r="AD30" s="3">
        <v>4997</v>
      </c>
      <c r="AE30" s="3">
        <v>5219</v>
      </c>
      <c r="AF30" s="3">
        <v>5352</v>
      </c>
      <c r="AG30" s="3">
        <v>5570</v>
      </c>
      <c r="AH30" s="3">
        <v>5788</v>
      </c>
      <c r="AI30" s="3">
        <v>6014</v>
      </c>
    </row>
    <row r="31" spans="1:35" x14ac:dyDescent="0.3">
      <c r="A31" s="9" t="s">
        <v>82</v>
      </c>
      <c r="B31" s="3">
        <v>1296</v>
      </c>
      <c r="C31" s="3">
        <v>1302</v>
      </c>
      <c r="D31" s="3">
        <v>1318</v>
      </c>
      <c r="E31" s="3">
        <v>1334</v>
      </c>
      <c r="F31" s="3">
        <v>1413</v>
      </c>
      <c r="G31" s="3">
        <v>1486</v>
      </c>
      <c r="H31" s="3">
        <v>1652</v>
      </c>
      <c r="I31" s="3">
        <v>1691</v>
      </c>
      <c r="J31" s="3">
        <v>1700</v>
      </c>
      <c r="K31" s="3">
        <v>1672</v>
      </c>
      <c r="L31" s="3">
        <v>1910</v>
      </c>
      <c r="M31" s="3">
        <v>1992</v>
      </c>
      <c r="N31" s="3">
        <v>2137</v>
      </c>
      <c r="O31" s="3">
        <v>2251</v>
      </c>
      <c r="P31" s="3">
        <v>2303</v>
      </c>
      <c r="Q31" s="3">
        <v>2505</v>
      </c>
      <c r="R31" s="3">
        <v>2653</v>
      </c>
      <c r="S31" s="3">
        <v>2685</v>
      </c>
      <c r="T31" s="3">
        <v>2586</v>
      </c>
      <c r="U31" s="3">
        <v>2687</v>
      </c>
      <c r="V31" s="3">
        <v>2871</v>
      </c>
      <c r="W31" s="3">
        <v>3075</v>
      </c>
      <c r="X31" s="3">
        <v>3069</v>
      </c>
      <c r="Y31" s="3">
        <v>3140</v>
      </c>
      <c r="Z31" s="3">
        <v>3390</v>
      </c>
      <c r="AA31" s="3">
        <v>3534</v>
      </c>
      <c r="AB31" s="3">
        <v>3836</v>
      </c>
      <c r="AC31" s="3">
        <v>4371</v>
      </c>
      <c r="AD31" s="3">
        <v>4590</v>
      </c>
      <c r="AE31" s="3">
        <v>4794</v>
      </c>
      <c r="AF31" s="3">
        <v>4905</v>
      </c>
      <c r="AG31" s="3">
        <v>5100</v>
      </c>
      <c r="AH31" s="3">
        <v>5295</v>
      </c>
      <c r="AI31" s="3">
        <v>5497</v>
      </c>
    </row>
    <row r="32" spans="1:35" x14ac:dyDescent="0.3">
      <c r="A32" s="9" t="s">
        <v>149</v>
      </c>
      <c r="B32" s="3">
        <v>114</v>
      </c>
      <c r="C32" s="3">
        <v>122</v>
      </c>
      <c r="D32" s="3">
        <v>113</v>
      </c>
      <c r="E32" s="3">
        <v>122</v>
      </c>
      <c r="F32" s="3">
        <v>214</v>
      </c>
      <c r="G32" s="3">
        <v>204</v>
      </c>
      <c r="H32" s="3">
        <v>214</v>
      </c>
      <c r="I32" s="3">
        <v>236</v>
      </c>
      <c r="J32" s="3">
        <v>248</v>
      </c>
      <c r="K32" s="3">
        <v>253</v>
      </c>
      <c r="L32" s="3">
        <v>241</v>
      </c>
      <c r="M32" s="3">
        <v>240</v>
      </c>
      <c r="N32" s="3">
        <v>286</v>
      </c>
      <c r="O32" s="3">
        <v>289</v>
      </c>
      <c r="P32" s="3">
        <v>317</v>
      </c>
      <c r="Q32" s="3">
        <v>340</v>
      </c>
      <c r="R32" s="3">
        <v>380</v>
      </c>
      <c r="S32" s="3">
        <v>355</v>
      </c>
      <c r="T32" s="3">
        <v>324</v>
      </c>
      <c r="U32" s="3">
        <v>277</v>
      </c>
      <c r="V32" s="3">
        <v>281</v>
      </c>
      <c r="W32" s="3">
        <v>249</v>
      </c>
      <c r="X32" s="3">
        <v>207</v>
      </c>
      <c r="Y32" s="3">
        <v>203</v>
      </c>
      <c r="Z32" s="3">
        <v>222</v>
      </c>
      <c r="AA32" s="3">
        <v>256</v>
      </c>
      <c r="AB32" s="3">
        <v>343</v>
      </c>
      <c r="AC32" s="3">
        <v>384</v>
      </c>
      <c r="AD32" s="3">
        <v>407</v>
      </c>
      <c r="AE32" s="3">
        <v>425</v>
      </c>
      <c r="AF32" s="3">
        <v>447</v>
      </c>
      <c r="AG32" s="3">
        <v>470</v>
      </c>
      <c r="AH32" s="3">
        <v>493</v>
      </c>
      <c r="AI32" s="3">
        <v>517</v>
      </c>
    </row>
    <row r="33" spans="1:35" x14ac:dyDescent="0.3">
      <c r="A33" s="7" t="s">
        <v>150</v>
      </c>
      <c r="B33" s="3">
        <v>300</v>
      </c>
      <c r="C33" s="3">
        <v>317</v>
      </c>
      <c r="D33" s="3">
        <v>355</v>
      </c>
      <c r="E33" s="3">
        <v>414</v>
      </c>
      <c r="F33" s="3">
        <v>447</v>
      </c>
      <c r="G33" s="3">
        <v>481</v>
      </c>
      <c r="H33" s="3">
        <v>514</v>
      </c>
      <c r="I33" s="3">
        <v>527</v>
      </c>
      <c r="J33" s="3">
        <v>524</v>
      </c>
      <c r="K33" s="3">
        <v>551</v>
      </c>
      <c r="L33" s="3">
        <v>594</v>
      </c>
      <c r="M33" s="3">
        <v>619</v>
      </c>
      <c r="N33" s="3">
        <v>676</v>
      </c>
      <c r="O33" s="3">
        <v>672</v>
      </c>
      <c r="P33" s="3">
        <v>629</v>
      </c>
      <c r="Q33" s="3">
        <v>673</v>
      </c>
      <c r="R33" s="3">
        <v>759</v>
      </c>
      <c r="S33" s="3">
        <v>555</v>
      </c>
      <c r="T33" s="3">
        <v>596</v>
      </c>
      <c r="U33" s="3">
        <v>504</v>
      </c>
      <c r="V33" s="3">
        <v>485</v>
      </c>
      <c r="W33" s="3">
        <v>517</v>
      </c>
      <c r="X33" s="3">
        <v>560</v>
      </c>
      <c r="Y33" s="3">
        <v>610</v>
      </c>
      <c r="Z33" s="3">
        <v>686</v>
      </c>
      <c r="AA33" s="3">
        <v>723</v>
      </c>
      <c r="AB33" s="3">
        <v>694</v>
      </c>
      <c r="AC33" s="3">
        <v>746</v>
      </c>
      <c r="AD33" s="3">
        <v>769</v>
      </c>
      <c r="AE33" s="3">
        <v>784</v>
      </c>
      <c r="AF33" s="3">
        <v>798</v>
      </c>
      <c r="AG33" s="3">
        <v>812</v>
      </c>
      <c r="AH33" s="3">
        <v>826</v>
      </c>
      <c r="AI33" s="3">
        <v>841</v>
      </c>
    </row>
    <row r="34" spans="1:35" x14ac:dyDescent="0.3">
      <c r="A34" s="7" t="s">
        <v>151</v>
      </c>
      <c r="B34" s="3">
        <v>31</v>
      </c>
      <c r="C34" s="3">
        <v>31</v>
      </c>
      <c r="D34" s="3">
        <v>32</v>
      </c>
      <c r="E34" s="3">
        <v>31</v>
      </c>
      <c r="F34" s="3">
        <v>31</v>
      </c>
      <c r="G34" s="3">
        <v>33</v>
      </c>
      <c r="H34" s="3">
        <v>36</v>
      </c>
      <c r="I34" s="3">
        <v>38</v>
      </c>
      <c r="J34" s="3">
        <v>37</v>
      </c>
      <c r="K34" s="3">
        <v>36</v>
      </c>
      <c r="L34" s="3">
        <v>37</v>
      </c>
      <c r="M34" s="3">
        <v>38</v>
      </c>
      <c r="N34" s="3">
        <v>47</v>
      </c>
      <c r="O34" s="3">
        <v>51</v>
      </c>
      <c r="P34" s="3">
        <v>49</v>
      </c>
      <c r="Q34" s="3">
        <v>99</v>
      </c>
      <c r="R34" s="3">
        <v>110</v>
      </c>
      <c r="S34" s="3">
        <v>53</v>
      </c>
      <c r="T34" s="3">
        <v>44</v>
      </c>
      <c r="U34" s="3">
        <v>57</v>
      </c>
      <c r="V34" s="3">
        <v>47</v>
      </c>
      <c r="W34" s="3">
        <v>45</v>
      </c>
      <c r="X34" s="3">
        <v>46</v>
      </c>
      <c r="Y34" s="3">
        <v>47</v>
      </c>
      <c r="Z34" s="3">
        <v>46</v>
      </c>
      <c r="AA34" s="3">
        <v>46</v>
      </c>
      <c r="AB34" s="3">
        <v>50</v>
      </c>
      <c r="AC34" s="3">
        <v>49</v>
      </c>
      <c r="AD34" s="3">
        <v>50</v>
      </c>
      <c r="AE34" s="3">
        <v>51</v>
      </c>
      <c r="AF34" s="3">
        <v>52</v>
      </c>
      <c r="AG34" s="3">
        <v>53</v>
      </c>
      <c r="AH34" s="3">
        <v>54</v>
      </c>
      <c r="AI34" s="3">
        <v>55</v>
      </c>
    </row>
    <row r="35" spans="1:35" x14ac:dyDescent="0.3">
      <c r="A35" s="15" t="s">
        <v>153</v>
      </c>
      <c r="B35" s="3">
        <v>1919</v>
      </c>
      <c r="C35" s="3">
        <v>1957</v>
      </c>
      <c r="D35" s="3">
        <v>2018</v>
      </c>
      <c r="E35" s="3">
        <v>2537</v>
      </c>
      <c r="F35" s="3">
        <v>2919</v>
      </c>
      <c r="G35" s="3">
        <v>2438</v>
      </c>
      <c r="H35" s="3">
        <v>2150</v>
      </c>
      <c r="I35" s="3">
        <v>2901</v>
      </c>
      <c r="J35" s="3">
        <v>2663</v>
      </c>
      <c r="K35" s="3">
        <v>2932</v>
      </c>
      <c r="L35" s="3">
        <v>3172</v>
      </c>
      <c r="M35" s="3">
        <v>2931</v>
      </c>
      <c r="N35" s="3">
        <v>3014</v>
      </c>
      <c r="O35" s="3">
        <v>3264</v>
      </c>
      <c r="P35" s="3">
        <v>3074</v>
      </c>
      <c r="Q35" s="3">
        <v>3546</v>
      </c>
      <c r="R35" s="3">
        <v>4103</v>
      </c>
      <c r="S35" s="3">
        <v>3547</v>
      </c>
      <c r="T35" s="3">
        <v>3232</v>
      </c>
      <c r="U35" s="3">
        <v>3238</v>
      </c>
      <c r="V35" s="3">
        <v>2935</v>
      </c>
      <c r="W35" s="3">
        <v>3414</v>
      </c>
      <c r="X35" s="3">
        <v>4180</v>
      </c>
      <c r="Y35" s="3">
        <v>4198</v>
      </c>
      <c r="Z35" s="3">
        <v>3672</v>
      </c>
      <c r="AA35" s="3">
        <v>3617</v>
      </c>
      <c r="AB35" s="3">
        <v>4402</v>
      </c>
      <c r="AC35" s="3">
        <v>5070</v>
      </c>
      <c r="AD35" s="3">
        <v>5559</v>
      </c>
      <c r="AE35" s="3">
        <v>5021</v>
      </c>
      <c r="AF35" s="3">
        <v>4738</v>
      </c>
      <c r="AG35" s="3">
        <v>4926</v>
      </c>
      <c r="AH35" s="3">
        <v>4911</v>
      </c>
      <c r="AI35" s="3">
        <v>5316</v>
      </c>
    </row>
    <row r="36" spans="1:35" x14ac:dyDescent="0.3">
      <c r="A36" s="7" t="s">
        <v>154</v>
      </c>
      <c r="B36" s="3">
        <v>1661</v>
      </c>
      <c r="C36" s="3">
        <v>1693</v>
      </c>
      <c r="D36" s="3">
        <v>1746</v>
      </c>
      <c r="E36" s="3">
        <v>2282</v>
      </c>
      <c r="F36" s="3">
        <v>2681</v>
      </c>
      <c r="G36" s="3">
        <v>2097</v>
      </c>
      <c r="H36" s="3">
        <v>1853</v>
      </c>
      <c r="I36" s="3">
        <v>2210</v>
      </c>
      <c r="J36" s="3">
        <v>2227</v>
      </c>
      <c r="K36" s="3">
        <v>2568</v>
      </c>
      <c r="L36" s="3">
        <v>2959</v>
      </c>
      <c r="M36" s="3">
        <v>2676</v>
      </c>
      <c r="N36" s="3">
        <v>2683</v>
      </c>
      <c r="O36" s="3">
        <v>3023</v>
      </c>
      <c r="P36" s="3">
        <v>2828</v>
      </c>
      <c r="Q36" s="3">
        <v>3166</v>
      </c>
      <c r="R36" s="3">
        <v>3809</v>
      </c>
      <c r="S36" s="3">
        <v>3291</v>
      </c>
      <c r="T36" s="3">
        <v>2905</v>
      </c>
      <c r="U36" s="3">
        <v>2928</v>
      </c>
      <c r="V36" s="3">
        <v>2650</v>
      </c>
      <c r="W36" s="3">
        <v>3136</v>
      </c>
      <c r="X36" s="3">
        <v>3793</v>
      </c>
      <c r="Y36" s="3">
        <v>3813</v>
      </c>
      <c r="Z36" s="3">
        <v>3361</v>
      </c>
      <c r="AA36" s="3">
        <v>3278</v>
      </c>
      <c r="AB36" s="3">
        <v>4072</v>
      </c>
      <c r="AC36" s="3">
        <v>4633</v>
      </c>
      <c r="AD36" s="3">
        <v>5126</v>
      </c>
      <c r="AE36" s="3">
        <v>4582</v>
      </c>
      <c r="AF36" s="3">
        <v>4292</v>
      </c>
      <c r="AG36" s="3">
        <v>4474</v>
      </c>
      <c r="AH36" s="3">
        <v>4452</v>
      </c>
      <c r="AI36" s="3">
        <v>4851</v>
      </c>
    </row>
    <row r="37" spans="1:35" x14ac:dyDescent="0.3">
      <c r="A37" s="7" t="s">
        <v>172</v>
      </c>
      <c r="B37" s="3">
        <v>2</v>
      </c>
      <c r="C37" s="3">
        <v>0</v>
      </c>
      <c r="D37" s="3">
        <v>4</v>
      </c>
      <c r="E37" s="3">
        <v>30</v>
      </c>
      <c r="F37" s="3">
        <v>35</v>
      </c>
      <c r="G37" s="3">
        <v>78</v>
      </c>
      <c r="H37" s="3">
        <v>76</v>
      </c>
      <c r="I37" s="3">
        <v>48</v>
      </c>
      <c r="J37" s="3">
        <v>51</v>
      </c>
      <c r="K37" s="3">
        <v>51</v>
      </c>
      <c r="L37" s="3">
        <v>7</v>
      </c>
      <c r="M37" s="3">
        <v>36</v>
      </c>
      <c r="N37" s="3">
        <v>59</v>
      </c>
      <c r="O37" s="3">
        <v>101</v>
      </c>
      <c r="P37" s="3">
        <v>80</v>
      </c>
      <c r="Q37" s="3">
        <v>115</v>
      </c>
      <c r="R37" s="3">
        <v>98</v>
      </c>
      <c r="S37" s="3">
        <v>39</v>
      </c>
      <c r="T37" s="3">
        <v>77</v>
      </c>
      <c r="U37" s="3">
        <v>74</v>
      </c>
      <c r="V37" s="3">
        <v>-35</v>
      </c>
      <c r="W37" s="3">
        <v>30</v>
      </c>
      <c r="X37" s="3">
        <v>124</v>
      </c>
      <c r="Y37" s="3">
        <v>72</v>
      </c>
      <c r="Z37" s="3">
        <v>106</v>
      </c>
      <c r="AA37" s="3">
        <v>78</v>
      </c>
      <c r="AB37" s="3">
        <v>74</v>
      </c>
      <c r="AC37" s="3">
        <v>99</v>
      </c>
      <c r="AD37" s="3">
        <v>84</v>
      </c>
      <c r="AE37" s="3">
        <v>84</v>
      </c>
      <c r="AF37" s="3">
        <v>84</v>
      </c>
      <c r="AG37" s="3">
        <v>84</v>
      </c>
      <c r="AH37" s="3">
        <v>84</v>
      </c>
      <c r="AI37" s="3">
        <v>84</v>
      </c>
    </row>
    <row r="38" spans="1:35" x14ac:dyDescent="0.3">
      <c r="A38" s="7" t="s">
        <v>173</v>
      </c>
      <c r="B38" s="3">
        <v>33</v>
      </c>
      <c r="C38" s="3">
        <v>44</v>
      </c>
      <c r="D38" s="3">
        <v>37</v>
      </c>
      <c r="E38" s="3">
        <v>49</v>
      </c>
      <c r="F38" s="3">
        <v>37</v>
      </c>
      <c r="G38" s="3">
        <v>69</v>
      </c>
      <c r="H38" s="3">
        <v>82</v>
      </c>
      <c r="I38" s="3">
        <v>83</v>
      </c>
      <c r="J38" s="3">
        <v>76</v>
      </c>
      <c r="K38" s="3">
        <v>91</v>
      </c>
      <c r="L38" s="3">
        <v>29</v>
      </c>
      <c r="M38" s="3">
        <v>33</v>
      </c>
      <c r="N38" s="3">
        <v>32</v>
      </c>
      <c r="O38" s="3">
        <v>34</v>
      </c>
      <c r="P38" s="3">
        <v>37</v>
      </c>
      <c r="Q38" s="3">
        <v>48</v>
      </c>
      <c r="R38" s="3">
        <v>59</v>
      </c>
      <c r="S38" s="3">
        <v>55</v>
      </c>
      <c r="T38" s="3">
        <v>62</v>
      </c>
      <c r="U38" s="3">
        <v>65</v>
      </c>
      <c r="V38" s="3">
        <v>44</v>
      </c>
      <c r="W38" s="3">
        <v>76</v>
      </c>
      <c r="X38" s="3">
        <v>80</v>
      </c>
      <c r="Y38" s="3">
        <v>92</v>
      </c>
      <c r="Z38" s="3">
        <v>84</v>
      </c>
      <c r="AA38" s="3">
        <v>92</v>
      </c>
      <c r="AB38" s="3">
        <v>89</v>
      </c>
      <c r="AC38" s="3">
        <v>110</v>
      </c>
      <c r="AD38" s="3">
        <v>113</v>
      </c>
      <c r="AE38" s="3">
        <v>115</v>
      </c>
      <c r="AF38" s="3">
        <v>117</v>
      </c>
      <c r="AG38" s="3">
        <v>120</v>
      </c>
      <c r="AH38" s="3">
        <v>122</v>
      </c>
      <c r="AI38" s="3">
        <v>124</v>
      </c>
    </row>
    <row r="39" spans="1:35" x14ac:dyDescent="0.3">
      <c r="A39" s="7" t="s">
        <v>174</v>
      </c>
      <c r="B39" s="3">
        <v>225</v>
      </c>
      <c r="C39" s="3">
        <v>221</v>
      </c>
      <c r="D39" s="3">
        <v>232</v>
      </c>
      <c r="E39" s="3">
        <v>176</v>
      </c>
      <c r="F39" s="3">
        <v>166</v>
      </c>
      <c r="G39" s="3">
        <v>195</v>
      </c>
      <c r="H39" s="3">
        <v>140</v>
      </c>
      <c r="I39" s="3">
        <v>561</v>
      </c>
      <c r="J39" s="3">
        <v>309</v>
      </c>
      <c r="K39" s="3">
        <v>222</v>
      </c>
      <c r="L39" s="3">
        <v>178</v>
      </c>
      <c r="M39" s="3">
        <v>187</v>
      </c>
      <c r="N39" s="3">
        <v>241</v>
      </c>
      <c r="O39" s="3">
        <v>107</v>
      </c>
      <c r="P39" s="3">
        <v>130</v>
      </c>
      <c r="Q39" s="3">
        <v>218</v>
      </c>
      <c r="R39" s="3">
        <v>137</v>
      </c>
      <c r="S39" s="3">
        <v>162</v>
      </c>
      <c r="T39" s="3">
        <v>188</v>
      </c>
      <c r="U39" s="3">
        <v>172</v>
      </c>
      <c r="V39" s="3">
        <v>277</v>
      </c>
      <c r="W39" s="3">
        <v>172</v>
      </c>
      <c r="X39" s="3">
        <v>184</v>
      </c>
      <c r="Y39" s="3">
        <v>222</v>
      </c>
      <c r="Z39" s="3">
        <v>120</v>
      </c>
      <c r="AA39" s="3">
        <v>169</v>
      </c>
      <c r="AB39" s="3">
        <v>167</v>
      </c>
      <c r="AC39" s="3">
        <v>228</v>
      </c>
      <c r="AD39" s="3">
        <v>235</v>
      </c>
      <c r="AE39" s="3">
        <v>240</v>
      </c>
      <c r="AF39" s="3">
        <v>244</v>
      </c>
      <c r="AG39" s="3">
        <v>249</v>
      </c>
      <c r="AH39" s="3">
        <v>253</v>
      </c>
      <c r="AI39" s="3">
        <v>257</v>
      </c>
    </row>
    <row r="40" spans="1:35" x14ac:dyDescent="0.3">
      <c r="A40" s="15" t="s">
        <v>157</v>
      </c>
      <c r="B40" s="3">
        <v>108</v>
      </c>
      <c r="C40" s="3">
        <v>107</v>
      </c>
      <c r="D40" s="3">
        <v>132</v>
      </c>
      <c r="E40" s="3">
        <v>119</v>
      </c>
      <c r="F40" s="3">
        <v>120</v>
      </c>
      <c r="G40" s="3">
        <v>141</v>
      </c>
      <c r="H40" s="3">
        <v>164</v>
      </c>
      <c r="I40" s="3">
        <v>140</v>
      </c>
      <c r="J40" s="3">
        <v>192</v>
      </c>
      <c r="K40" s="3">
        <v>178</v>
      </c>
      <c r="L40" s="3">
        <v>139</v>
      </c>
      <c r="M40" s="3">
        <v>219</v>
      </c>
      <c r="N40" s="3">
        <v>154</v>
      </c>
      <c r="O40" s="3">
        <v>220</v>
      </c>
      <c r="P40" s="3">
        <v>204</v>
      </c>
      <c r="Q40" s="3">
        <v>218</v>
      </c>
      <c r="R40" s="3">
        <v>201</v>
      </c>
      <c r="S40" s="3">
        <v>222</v>
      </c>
      <c r="T40" s="3">
        <v>257</v>
      </c>
      <c r="U40" s="3">
        <v>230</v>
      </c>
      <c r="V40" s="3">
        <v>290</v>
      </c>
      <c r="W40" s="3">
        <v>311</v>
      </c>
      <c r="X40" s="3">
        <v>325</v>
      </c>
      <c r="Y40" s="3">
        <v>287</v>
      </c>
      <c r="Z40" s="3">
        <v>348</v>
      </c>
      <c r="AA40" s="3">
        <v>390</v>
      </c>
      <c r="AB40" s="3">
        <v>324</v>
      </c>
      <c r="AC40" s="3">
        <v>337</v>
      </c>
      <c r="AD40" s="3">
        <v>355</v>
      </c>
      <c r="AE40" s="3">
        <v>350</v>
      </c>
      <c r="AF40" s="3">
        <v>356</v>
      </c>
      <c r="AG40" s="3">
        <v>362</v>
      </c>
      <c r="AH40" s="3">
        <v>368</v>
      </c>
      <c r="AI40" s="3">
        <v>374</v>
      </c>
    </row>
    <row r="41" spans="1:35" x14ac:dyDescent="0.3">
      <c r="A41" s="7" t="s">
        <v>158</v>
      </c>
      <c r="B41" s="3">
        <v>104</v>
      </c>
      <c r="C41" s="3">
        <v>105</v>
      </c>
      <c r="D41" s="3">
        <v>130</v>
      </c>
      <c r="E41" s="3">
        <v>116</v>
      </c>
      <c r="F41" s="3">
        <v>116</v>
      </c>
      <c r="G41" s="3">
        <v>138</v>
      </c>
      <c r="H41" s="3">
        <v>161</v>
      </c>
      <c r="I41" s="3">
        <v>138</v>
      </c>
      <c r="J41" s="3">
        <v>185</v>
      </c>
      <c r="K41" s="3">
        <v>171</v>
      </c>
      <c r="L41" s="3">
        <v>134</v>
      </c>
      <c r="M41" s="3">
        <v>213</v>
      </c>
      <c r="N41" s="3">
        <v>142</v>
      </c>
      <c r="O41" s="3">
        <v>205</v>
      </c>
      <c r="P41" s="3">
        <v>188</v>
      </c>
      <c r="Q41" s="3">
        <v>195</v>
      </c>
      <c r="R41" s="3">
        <v>191</v>
      </c>
      <c r="S41" s="3">
        <v>212</v>
      </c>
      <c r="T41" s="3">
        <v>232</v>
      </c>
      <c r="U41" s="3">
        <v>211</v>
      </c>
      <c r="V41" s="3">
        <v>281</v>
      </c>
      <c r="W41" s="3">
        <v>306</v>
      </c>
      <c r="X41" s="3">
        <v>314</v>
      </c>
      <c r="Y41" s="3">
        <v>276</v>
      </c>
      <c r="Z41" s="3">
        <v>336</v>
      </c>
      <c r="AA41" s="3">
        <v>372</v>
      </c>
      <c r="AB41" s="3">
        <v>310</v>
      </c>
      <c r="AC41" s="3">
        <v>319</v>
      </c>
      <c r="AD41" s="3">
        <v>337</v>
      </c>
      <c r="AE41" s="3">
        <v>333</v>
      </c>
      <c r="AF41" s="3">
        <v>338</v>
      </c>
      <c r="AG41" s="3">
        <v>344</v>
      </c>
      <c r="AH41" s="3">
        <v>350</v>
      </c>
      <c r="AI41" s="3">
        <v>356</v>
      </c>
    </row>
    <row r="42" spans="1:35" x14ac:dyDescent="0.3">
      <c r="A42" s="7" t="s">
        <v>159</v>
      </c>
      <c r="B42" s="3">
        <v>4</v>
      </c>
      <c r="C42" s="3">
        <v>2</v>
      </c>
      <c r="D42" s="3">
        <v>2</v>
      </c>
      <c r="E42" s="3">
        <v>4</v>
      </c>
      <c r="F42" s="3">
        <v>4</v>
      </c>
      <c r="G42" s="3">
        <v>3</v>
      </c>
      <c r="H42" s="3">
        <v>3</v>
      </c>
      <c r="I42" s="3">
        <v>2</v>
      </c>
      <c r="J42" s="3">
        <v>6</v>
      </c>
      <c r="K42" s="3">
        <v>7</v>
      </c>
      <c r="L42" s="3">
        <v>5</v>
      </c>
      <c r="M42" s="3">
        <v>6</v>
      </c>
      <c r="N42" s="3">
        <v>11</v>
      </c>
      <c r="O42" s="3">
        <v>15</v>
      </c>
      <c r="P42" s="3">
        <v>16</v>
      </c>
      <c r="Q42" s="3">
        <v>23</v>
      </c>
      <c r="R42" s="3">
        <v>10</v>
      </c>
      <c r="S42" s="3">
        <v>10</v>
      </c>
      <c r="T42" s="3">
        <v>25</v>
      </c>
      <c r="U42" s="3">
        <v>19</v>
      </c>
      <c r="V42" s="3">
        <v>8</v>
      </c>
      <c r="W42" s="3">
        <v>5</v>
      </c>
      <c r="X42" s="3">
        <v>11</v>
      </c>
      <c r="Y42" s="3">
        <v>11</v>
      </c>
      <c r="Z42" s="3">
        <v>12</v>
      </c>
      <c r="AA42" s="3">
        <v>18</v>
      </c>
      <c r="AB42" s="3">
        <v>14</v>
      </c>
      <c r="AC42" s="3">
        <v>18</v>
      </c>
      <c r="AD42" s="3">
        <v>18</v>
      </c>
      <c r="AE42" s="3">
        <v>18</v>
      </c>
      <c r="AF42" s="3">
        <v>18</v>
      </c>
      <c r="AG42" s="3">
        <v>18</v>
      </c>
      <c r="AH42" s="3">
        <v>18</v>
      </c>
      <c r="AI42" s="3">
        <v>18</v>
      </c>
    </row>
    <row r="43" spans="1:35" x14ac:dyDescent="0.3">
      <c r="A43" s="15" t="s">
        <v>160</v>
      </c>
      <c r="B43" s="3">
        <v>752</v>
      </c>
      <c r="C43" s="3">
        <v>631</v>
      </c>
      <c r="D43" s="3">
        <v>493</v>
      </c>
      <c r="E43" s="3">
        <v>516</v>
      </c>
      <c r="F43" s="3">
        <v>553</v>
      </c>
      <c r="G43" s="3">
        <v>639</v>
      </c>
      <c r="H43" s="3">
        <v>566</v>
      </c>
      <c r="I43" s="3">
        <v>628</v>
      </c>
      <c r="J43" s="3">
        <v>630</v>
      </c>
      <c r="K43" s="3">
        <v>531</v>
      </c>
      <c r="L43" s="3">
        <v>484</v>
      </c>
      <c r="M43" s="3">
        <v>638</v>
      </c>
      <c r="N43" s="3">
        <v>717</v>
      </c>
      <c r="O43" s="3">
        <v>562</v>
      </c>
      <c r="P43" s="3">
        <v>451</v>
      </c>
      <c r="Q43" s="3">
        <v>386</v>
      </c>
      <c r="R43" s="3">
        <v>293</v>
      </c>
      <c r="S43" s="3">
        <v>302</v>
      </c>
      <c r="T43" s="3">
        <v>267</v>
      </c>
      <c r="U43" s="3">
        <v>221</v>
      </c>
      <c r="V43" s="3">
        <v>129</v>
      </c>
      <c r="W43" s="3">
        <v>132</v>
      </c>
      <c r="X43" s="3">
        <v>102</v>
      </c>
      <c r="Y43" s="3">
        <v>99</v>
      </c>
      <c r="Z43" s="3">
        <v>47</v>
      </c>
      <c r="AA43" s="3">
        <v>11</v>
      </c>
      <c r="AB43" s="3">
        <v>191</v>
      </c>
      <c r="AC43" s="3">
        <v>673</v>
      </c>
      <c r="AD43" s="3">
        <v>627</v>
      </c>
      <c r="AE43" s="3">
        <v>586</v>
      </c>
      <c r="AF43" s="3">
        <v>533</v>
      </c>
      <c r="AG43" s="3">
        <v>478</v>
      </c>
      <c r="AH43" s="3">
        <v>525</v>
      </c>
      <c r="AI43" s="3">
        <v>575</v>
      </c>
    </row>
    <row r="44" spans="1:35" x14ac:dyDescent="0.3">
      <c r="A44" s="12" t="s">
        <v>161</v>
      </c>
      <c r="B44" s="12">
        <v>291</v>
      </c>
      <c r="C44" s="12">
        <v>182</v>
      </c>
      <c r="D44" s="12">
        <v>209</v>
      </c>
      <c r="E44" s="12">
        <v>40</v>
      </c>
      <c r="F44" s="12">
        <v>-772</v>
      </c>
      <c r="G44" s="12">
        <v>-208</v>
      </c>
      <c r="H44" s="12">
        <v>-344</v>
      </c>
      <c r="I44" s="12">
        <v>-124</v>
      </c>
      <c r="J44" s="12">
        <v>157</v>
      </c>
      <c r="K44" s="12">
        <v>22</v>
      </c>
      <c r="L44" s="12">
        <v>-113</v>
      </c>
      <c r="M44" s="12">
        <v>534</v>
      </c>
      <c r="N44" s="12">
        <v>847</v>
      </c>
      <c r="O44" s="12">
        <v>72</v>
      </c>
      <c r="P44" s="12">
        <v>-168</v>
      </c>
      <c r="Q44" s="12">
        <v>-530</v>
      </c>
      <c r="R44" s="12">
        <v>-1813</v>
      </c>
      <c r="S44" s="12">
        <v>-740</v>
      </c>
      <c r="T44" s="12">
        <v>-478</v>
      </c>
      <c r="U44" s="12">
        <v>489</v>
      </c>
      <c r="V44" s="12">
        <v>925</v>
      </c>
      <c r="W44" s="12">
        <v>943</v>
      </c>
      <c r="X44" s="12">
        <v>-690</v>
      </c>
      <c r="Y44" s="12">
        <v>-159</v>
      </c>
      <c r="Z44" s="12">
        <v>551</v>
      </c>
      <c r="AA44" s="12">
        <v>140</v>
      </c>
      <c r="AB44" s="12">
        <v>-331</v>
      </c>
      <c r="AC44" s="12">
        <v>-235</v>
      </c>
      <c r="AD44" s="12">
        <v>-1034</v>
      </c>
      <c r="AE44" s="12">
        <v>-818</v>
      </c>
      <c r="AF44" s="12">
        <v>-546</v>
      </c>
      <c r="AG44" s="12">
        <v>-669</v>
      </c>
      <c r="AH44" s="12">
        <v>-510</v>
      </c>
      <c r="AI44" s="12">
        <v>-786</v>
      </c>
    </row>
    <row r="45" spans="1:35" x14ac:dyDescent="0.3">
      <c r="A45" s="7" t="s">
        <v>162</v>
      </c>
      <c r="B45" s="3">
        <v>1652</v>
      </c>
      <c r="C45" s="3">
        <v>1573</v>
      </c>
      <c r="D45" s="3">
        <v>1724</v>
      </c>
      <c r="E45" s="3">
        <v>1958</v>
      </c>
      <c r="F45" s="3">
        <v>1194</v>
      </c>
      <c r="G45" s="3">
        <v>1570</v>
      </c>
      <c r="H45" s="3">
        <v>1231</v>
      </c>
      <c r="I45" s="3">
        <v>2079</v>
      </c>
      <c r="J45" s="3">
        <v>2006</v>
      </c>
      <c r="K45" s="3">
        <v>2147</v>
      </c>
      <c r="L45" s="3">
        <v>2360</v>
      </c>
      <c r="M45" s="3">
        <v>2836</v>
      </c>
      <c r="N45" s="3">
        <v>2415</v>
      </c>
      <c r="O45" s="3">
        <v>2738</v>
      </c>
      <c r="P45" s="3">
        <v>2274</v>
      </c>
      <c r="Q45" s="3">
        <v>2212</v>
      </c>
      <c r="R45" s="3">
        <v>1415</v>
      </c>
      <c r="S45" s="3">
        <v>1932</v>
      </c>
      <c r="T45" s="3">
        <v>1808</v>
      </c>
      <c r="U45" s="3">
        <v>2770</v>
      </c>
      <c r="V45" s="3">
        <v>3085</v>
      </c>
      <c r="W45" s="3">
        <v>3560</v>
      </c>
      <c r="X45" s="3">
        <v>2672</v>
      </c>
      <c r="Y45" s="3">
        <v>3318</v>
      </c>
      <c r="Z45" s="3">
        <v>3536</v>
      </c>
      <c r="AA45" s="3">
        <v>2786</v>
      </c>
      <c r="AB45" s="3">
        <v>3124</v>
      </c>
      <c r="AC45" s="3">
        <v>3583</v>
      </c>
      <c r="AD45" s="3">
        <v>3335</v>
      </c>
      <c r="AE45" s="3">
        <v>3407</v>
      </c>
      <c r="AF45" s="3">
        <v>3363</v>
      </c>
      <c r="AG45" s="3">
        <v>3385</v>
      </c>
      <c r="AH45" s="3">
        <v>3499</v>
      </c>
      <c r="AI45" s="3">
        <v>3617</v>
      </c>
    </row>
    <row r="46" spans="1:35" x14ac:dyDescent="0.3">
      <c r="A46" s="12" t="s">
        <v>163</v>
      </c>
      <c r="B46" s="12">
        <v>1043</v>
      </c>
      <c r="C46" s="12">
        <v>813</v>
      </c>
      <c r="D46" s="12">
        <v>701</v>
      </c>
      <c r="E46" s="12">
        <v>556</v>
      </c>
      <c r="F46" s="12">
        <v>-220</v>
      </c>
      <c r="G46" s="12">
        <v>431</v>
      </c>
      <c r="H46" s="12">
        <v>222</v>
      </c>
      <c r="I46" s="12">
        <v>504</v>
      </c>
      <c r="J46" s="12">
        <v>787</v>
      </c>
      <c r="K46" s="12">
        <v>553</v>
      </c>
      <c r="L46" s="12">
        <v>371</v>
      </c>
      <c r="M46" s="12">
        <v>1173</v>
      </c>
      <c r="N46" s="12">
        <v>1565</v>
      </c>
      <c r="O46" s="12">
        <v>634</v>
      </c>
      <c r="P46" s="12">
        <v>282</v>
      </c>
      <c r="Q46" s="12">
        <v>-144</v>
      </c>
      <c r="R46" s="12">
        <v>-1519</v>
      </c>
      <c r="S46" s="12">
        <v>-438</v>
      </c>
      <c r="T46" s="12">
        <v>-211</v>
      </c>
      <c r="U46" s="12">
        <v>710</v>
      </c>
      <c r="V46" s="12">
        <v>1054</v>
      </c>
      <c r="W46" s="12">
        <v>1075</v>
      </c>
      <c r="X46" s="12">
        <v>-588</v>
      </c>
      <c r="Y46" s="12">
        <v>-60</v>
      </c>
      <c r="Z46" s="12">
        <v>598</v>
      </c>
      <c r="AA46" s="12">
        <v>150</v>
      </c>
      <c r="AB46" s="12">
        <v>-140</v>
      </c>
      <c r="AC46" s="12">
        <v>438</v>
      </c>
      <c r="AD46" s="12">
        <v>-407</v>
      </c>
      <c r="AE46" s="12">
        <v>-232</v>
      </c>
      <c r="AF46" s="12">
        <v>-12</v>
      </c>
      <c r="AG46" s="12">
        <v>-191</v>
      </c>
      <c r="AH46" s="12">
        <v>15</v>
      </c>
      <c r="AI46" s="12">
        <v>-211</v>
      </c>
    </row>
    <row r="47" spans="1:35" x14ac:dyDescent="0.3">
      <c r="A47" s="3" t="s">
        <v>164</v>
      </c>
      <c r="B47" s="3">
        <v>9421</v>
      </c>
      <c r="C47" s="3">
        <v>9844</v>
      </c>
      <c r="D47" s="3">
        <v>10012</v>
      </c>
      <c r="E47" s="3">
        <v>10417</v>
      </c>
      <c r="F47" s="3">
        <v>11015</v>
      </c>
      <c r="G47" s="3">
        <v>11415</v>
      </c>
      <c r="H47" s="3">
        <v>12792</v>
      </c>
      <c r="I47" s="3">
        <v>13241</v>
      </c>
      <c r="J47" s="3">
        <v>13552</v>
      </c>
      <c r="K47" s="3">
        <v>14404</v>
      </c>
      <c r="L47" s="3">
        <v>15110</v>
      </c>
      <c r="M47" s="3">
        <v>15560</v>
      </c>
      <c r="N47" s="3">
        <v>16454</v>
      </c>
      <c r="O47" s="3">
        <v>17370</v>
      </c>
      <c r="P47" s="3">
        <v>18148</v>
      </c>
      <c r="Q47" s="3">
        <v>18952</v>
      </c>
      <c r="R47" s="3">
        <v>19848</v>
      </c>
      <c r="S47" s="3">
        <v>20233</v>
      </c>
      <c r="T47" s="3">
        <v>20303</v>
      </c>
      <c r="U47" s="3">
        <v>20166</v>
      </c>
      <c r="V47" s="3">
        <v>20832</v>
      </c>
      <c r="W47" s="3">
        <v>21158</v>
      </c>
      <c r="X47" s="3">
        <v>22325</v>
      </c>
      <c r="Y47" s="3">
        <v>22843</v>
      </c>
      <c r="Z47" s="3">
        <v>23953</v>
      </c>
      <c r="AA47" s="3">
        <v>25013</v>
      </c>
      <c r="AB47" s="3">
        <v>27359</v>
      </c>
      <c r="AC47" s="3">
        <v>28894</v>
      </c>
      <c r="AD47" s="3">
        <v>30197</v>
      </c>
      <c r="AE47" s="3">
        <v>31326</v>
      </c>
      <c r="AF47" s="3">
        <v>32231</v>
      </c>
      <c r="AG47" s="3">
        <v>33179</v>
      </c>
      <c r="AH47" s="3">
        <v>34038</v>
      </c>
      <c r="AI47" s="3">
        <v>34831</v>
      </c>
    </row>
  </sheetData>
  <mergeCells count="1">
    <mergeCell ref="A1:A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95694-537B-46F8-8E83-EA53EF5B1B95}">
  <dimension ref="A1:AI4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4" width="6" style="1" bestFit="1" customWidth="1"/>
    <col min="25" max="35" width="7" style="1" bestFit="1" customWidth="1"/>
    <col min="36" max="16384" width="9.109375" style="1"/>
  </cols>
  <sheetData>
    <row r="1" spans="1:35" ht="15" customHeight="1" x14ac:dyDescent="0.3">
      <c r="A1" s="28" t="s">
        <v>121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122</v>
      </c>
      <c r="B4" s="11">
        <v>39284</v>
      </c>
      <c r="C4" s="11">
        <v>40869</v>
      </c>
      <c r="D4" s="11">
        <v>42388</v>
      </c>
      <c r="E4" s="11">
        <v>44466</v>
      </c>
      <c r="F4" s="11">
        <v>45555</v>
      </c>
      <c r="G4" s="11">
        <v>48511</v>
      </c>
      <c r="H4" s="11">
        <v>50201</v>
      </c>
      <c r="I4" s="11">
        <v>51094</v>
      </c>
      <c r="J4" s="11">
        <v>56020</v>
      </c>
      <c r="K4" s="11">
        <v>58350</v>
      </c>
      <c r="L4" s="11">
        <v>61594</v>
      </c>
      <c r="M4" s="11">
        <v>64965</v>
      </c>
      <c r="N4" s="11">
        <v>69919</v>
      </c>
      <c r="O4" s="11">
        <v>70845</v>
      </c>
      <c r="P4" s="11">
        <v>75732</v>
      </c>
      <c r="Q4" s="11">
        <v>80026</v>
      </c>
      <c r="R4" s="11">
        <v>83790</v>
      </c>
      <c r="S4" s="11">
        <v>86862</v>
      </c>
      <c r="T4" s="11">
        <v>89024</v>
      </c>
      <c r="U4" s="11">
        <v>78011</v>
      </c>
      <c r="V4" s="11">
        <v>90889</v>
      </c>
      <c r="W4" s="11">
        <v>94697</v>
      </c>
      <c r="X4" s="11">
        <v>96763</v>
      </c>
      <c r="Y4" s="11">
        <v>101373</v>
      </c>
      <c r="Z4" s="11">
        <v>114560</v>
      </c>
      <c r="AA4" s="11">
        <v>115945</v>
      </c>
      <c r="AB4" s="11">
        <v>118605</v>
      </c>
      <c r="AC4" s="11">
        <v>130817</v>
      </c>
      <c r="AD4" s="11">
        <v>137400</v>
      </c>
      <c r="AE4" s="11">
        <v>144239</v>
      </c>
      <c r="AF4" s="11">
        <v>149356</v>
      </c>
      <c r="AG4" s="11">
        <v>154987</v>
      </c>
      <c r="AH4" s="11">
        <v>160879</v>
      </c>
      <c r="AI4" s="11">
        <v>166786</v>
      </c>
    </row>
    <row r="5" spans="1:35" x14ac:dyDescent="0.3">
      <c r="A5" s="15" t="s">
        <v>123</v>
      </c>
      <c r="B5" s="3">
        <v>29879</v>
      </c>
      <c r="C5" s="3">
        <v>31430</v>
      </c>
      <c r="D5" s="3">
        <v>32843</v>
      </c>
      <c r="E5" s="3">
        <v>34043</v>
      </c>
      <c r="F5" s="3">
        <v>34963</v>
      </c>
      <c r="G5" s="3">
        <v>36588</v>
      </c>
      <c r="H5" s="3">
        <v>38490</v>
      </c>
      <c r="I5" s="3">
        <v>38988</v>
      </c>
      <c r="J5" s="3">
        <v>40531</v>
      </c>
      <c r="K5" s="3">
        <v>41625</v>
      </c>
      <c r="L5" s="3">
        <v>43558</v>
      </c>
      <c r="M5" s="3">
        <v>46049</v>
      </c>
      <c r="N5" s="3">
        <v>48769</v>
      </c>
      <c r="O5" s="3">
        <v>49681</v>
      </c>
      <c r="P5" s="3">
        <v>50721</v>
      </c>
      <c r="Q5" s="3">
        <v>53258</v>
      </c>
      <c r="R5" s="3">
        <v>55592</v>
      </c>
      <c r="S5" s="3">
        <v>56993</v>
      </c>
      <c r="T5" s="3">
        <v>57734</v>
      </c>
      <c r="U5" s="3">
        <v>59376</v>
      </c>
      <c r="V5" s="3">
        <v>60899</v>
      </c>
      <c r="W5" s="3">
        <v>62676</v>
      </c>
      <c r="X5" s="3">
        <v>64252</v>
      </c>
      <c r="Y5" s="3">
        <v>66771</v>
      </c>
      <c r="Z5" s="3">
        <v>65804</v>
      </c>
      <c r="AA5" s="3">
        <v>69530</v>
      </c>
      <c r="AB5" s="3">
        <v>75712</v>
      </c>
      <c r="AC5" s="3">
        <v>81800</v>
      </c>
      <c r="AD5" s="3">
        <v>86626</v>
      </c>
      <c r="AE5" s="3">
        <v>90453</v>
      </c>
      <c r="AF5" s="3">
        <v>93719</v>
      </c>
      <c r="AG5" s="3">
        <v>97125</v>
      </c>
      <c r="AH5" s="3">
        <v>100700</v>
      </c>
      <c r="AI5" s="3">
        <v>104277</v>
      </c>
    </row>
    <row r="6" spans="1:35" x14ac:dyDescent="0.3">
      <c r="A6" s="7" t="s">
        <v>124</v>
      </c>
      <c r="B6" s="3">
        <v>851</v>
      </c>
      <c r="C6" s="3">
        <v>1437</v>
      </c>
      <c r="D6" s="3">
        <v>1538</v>
      </c>
      <c r="E6" s="3">
        <v>1549</v>
      </c>
      <c r="F6" s="3">
        <v>1618</v>
      </c>
      <c r="G6" s="3">
        <v>1698</v>
      </c>
      <c r="H6" s="3">
        <v>1866</v>
      </c>
      <c r="I6" s="3">
        <v>1933</v>
      </c>
      <c r="J6" s="3">
        <v>2281</v>
      </c>
      <c r="K6" s="3">
        <v>2296</v>
      </c>
      <c r="L6" s="3">
        <v>2402</v>
      </c>
      <c r="M6" s="3">
        <v>2428</v>
      </c>
      <c r="N6" s="3">
        <v>2567</v>
      </c>
      <c r="O6" s="3">
        <v>2608</v>
      </c>
      <c r="P6" s="3">
        <v>2671</v>
      </c>
      <c r="Q6" s="3">
        <v>2775</v>
      </c>
      <c r="R6" s="3">
        <v>2837</v>
      </c>
      <c r="S6" s="3">
        <v>2960</v>
      </c>
      <c r="T6" s="3">
        <v>2944</v>
      </c>
      <c r="U6" s="3">
        <v>3007</v>
      </c>
      <c r="V6" s="3">
        <v>3163</v>
      </c>
      <c r="W6" s="3">
        <v>3238</v>
      </c>
      <c r="X6" s="3">
        <v>3476</v>
      </c>
      <c r="Y6" s="3">
        <v>3911</v>
      </c>
      <c r="Z6" s="3">
        <v>3865</v>
      </c>
      <c r="AA6" s="3">
        <v>4287</v>
      </c>
      <c r="AB6" s="3">
        <v>4621</v>
      </c>
      <c r="AC6" s="3">
        <v>5035</v>
      </c>
      <c r="AD6" s="3">
        <v>5700</v>
      </c>
      <c r="AE6" s="3">
        <v>6147</v>
      </c>
      <c r="AF6" s="3">
        <v>6592</v>
      </c>
      <c r="AG6" s="3">
        <v>7078</v>
      </c>
      <c r="AH6" s="3">
        <v>7580</v>
      </c>
      <c r="AI6" s="3">
        <v>8074</v>
      </c>
    </row>
    <row r="7" spans="1:35" x14ac:dyDescent="0.3">
      <c r="A7" s="17" t="s">
        <v>125</v>
      </c>
      <c r="B7" s="3">
        <v>512</v>
      </c>
      <c r="C7" s="3">
        <v>705</v>
      </c>
      <c r="D7" s="3">
        <v>800</v>
      </c>
      <c r="E7" s="3">
        <v>797</v>
      </c>
      <c r="F7" s="3">
        <v>784</v>
      </c>
      <c r="G7" s="3">
        <v>853</v>
      </c>
      <c r="H7" s="3">
        <v>895</v>
      </c>
      <c r="I7" s="3">
        <v>944</v>
      </c>
      <c r="J7" s="3">
        <v>1052</v>
      </c>
      <c r="K7" s="3">
        <v>1054</v>
      </c>
      <c r="L7" s="3">
        <v>1104</v>
      </c>
      <c r="M7" s="3">
        <v>1206</v>
      </c>
      <c r="N7" s="3">
        <v>1247</v>
      </c>
      <c r="O7" s="3">
        <v>1316</v>
      </c>
      <c r="P7" s="3">
        <v>1326</v>
      </c>
      <c r="Q7" s="3">
        <v>1350</v>
      </c>
      <c r="R7" s="3">
        <v>1412</v>
      </c>
      <c r="S7" s="3">
        <v>1425</v>
      </c>
      <c r="T7" s="3">
        <v>1425</v>
      </c>
      <c r="U7" s="3">
        <v>1424</v>
      </c>
      <c r="V7" s="3">
        <v>1520</v>
      </c>
      <c r="W7" s="3">
        <v>1501</v>
      </c>
      <c r="X7" s="3">
        <v>1550</v>
      </c>
      <c r="Y7" s="3">
        <v>1572</v>
      </c>
      <c r="Z7" s="3">
        <v>1520</v>
      </c>
      <c r="AA7" s="3">
        <v>1648</v>
      </c>
      <c r="AB7" s="3">
        <v>1690</v>
      </c>
      <c r="AC7" s="3">
        <v>1720</v>
      </c>
      <c r="AD7" s="3">
        <v>1831</v>
      </c>
      <c r="AE7" s="3">
        <v>1959</v>
      </c>
      <c r="AF7" s="3">
        <v>2058</v>
      </c>
      <c r="AG7" s="3">
        <v>2160</v>
      </c>
      <c r="AH7" s="3">
        <v>2266</v>
      </c>
      <c r="AI7" s="3">
        <v>2372</v>
      </c>
    </row>
    <row r="8" spans="1:35" x14ac:dyDescent="0.3">
      <c r="A8" s="9" t="s">
        <v>126</v>
      </c>
      <c r="B8" s="3">
        <v>394</v>
      </c>
      <c r="C8" s="3">
        <v>484</v>
      </c>
      <c r="D8" s="3">
        <v>570</v>
      </c>
      <c r="E8" s="3">
        <v>582</v>
      </c>
      <c r="F8" s="3">
        <v>602</v>
      </c>
      <c r="G8" s="3">
        <v>670</v>
      </c>
      <c r="H8" s="3">
        <v>690</v>
      </c>
      <c r="I8" s="3">
        <v>744</v>
      </c>
      <c r="J8" s="3">
        <v>820</v>
      </c>
      <c r="K8" s="3">
        <v>825</v>
      </c>
      <c r="L8" s="3">
        <v>850</v>
      </c>
      <c r="M8" s="3">
        <v>957</v>
      </c>
      <c r="N8" s="3">
        <v>970</v>
      </c>
      <c r="O8" s="3">
        <v>1048</v>
      </c>
      <c r="P8" s="3">
        <v>1032</v>
      </c>
      <c r="Q8" s="3">
        <v>1069</v>
      </c>
      <c r="R8" s="3">
        <v>1094</v>
      </c>
      <c r="S8" s="3">
        <v>1116</v>
      </c>
      <c r="T8" s="3">
        <v>1116</v>
      </c>
      <c r="U8" s="3">
        <v>1106</v>
      </c>
      <c r="V8" s="3">
        <v>1198</v>
      </c>
      <c r="W8" s="3">
        <v>1209</v>
      </c>
      <c r="X8" s="3">
        <v>1253</v>
      </c>
      <c r="Y8" s="3">
        <v>1267</v>
      </c>
      <c r="Z8" s="3">
        <v>1223</v>
      </c>
      <c r="AA8" s="3">
        <v>1327</v>
      </c>
      <c r="AB8" s="3">
        <v>1347</v>
      </c>
      <c r="AC8" s="3">
        <v>1365</v>
      </c>
      <c r="AD8" s="3">
        <v>1480</v>
      </c>
      <c r="AE8" s="3">
        <v>1593</v>
      </c>
      <c r="AF8" s="3">
        <v>1681</v>
      </c>
      <c r="AG8" s="3">
        <v>1770</v>
      </c>
      <c r="AH8" s="3">
        <v>1863</v>
      </c>
      <c r="AI8" s="3">
        <v>1955</v>
      </c>
    </row>
    <row r="9" spans="1:35" x14ac:dyDescent="0.3">
      <c r="A9" s="9" t="s">
        <v>127</v>
      </c>
      <c r="B9" s="3">
        <v>118</v>
      </c>
      <c r="C9" s="3">
        <v>221</v>
      </c>
      <c r="D9" s="3">
        <v>230</v>
      </c>
      <c r="E9" s="3">
        <v>214</v>
      </c>
      <c r="F9" s="3">
        <v>182</v>
      </c>
      <c r="G9" s="3">
        <v>183</v>
      </c>
      <c r="H9" s="3">
        <v>205</v>
      </c>
      <c r="I9" s="3">
        <v>199</v>
      </c>
      <c r="J9" s="3">
        <v>231</v>
      </c>
      <c r="K9" s="3">
        <v>229</v>
      </c>
      <c r="L9" s="3">
        <v>255</v>
      </c>
      <c r="M9" s="3">
        <v>249</v>
      </c>
      <c r="N9" s="3">
        <v>277</v>
      </c>
      <c r="O9" s="3">
        <v>269</v>
      </c>
      <c r="P9" s="3">
        <v>294</v>
      </c>
      <c r="Q9" s="3">
        <v>281</v>
      </c>
      <c r="R9" s="3">
        <v>318</v>
      </c>
      <c r="S9" s="3">
        <v>309</v>
      </c>
      <c r="T9" s="3">
        <v>309</v>
      </c>
      <c r="U9" s="3">
        <v>318</v>
      </c>
      <c r="V9" s="3">
        <v>322</v>
      </c>
      <c r="W9" s="3">
        <v>293</v>
      </c>
      <c r="X9" s="3">
        <v>297</v>
      </c>
      <c r="Y9" s="3">
        <v>305</v>
      </c>
      <c r="Z9" s="3">
        <v>297</v>
      </c>
      <c r="AA9" s="3">
        <v>321</v>
      </c>
      <c r="AB9" s="3">
        <v>343</v>
      </c>
      <c r="AC9" s="3">
        <v>355</v>
      </c>
      <c r="AD9" s="3">
        <v>351</v>
      </c>
      <c r="AE9" s="3">
        <v>365</v>
      </c>
      <c r="AF9" s="3">
        <v>377</v>
      </c>
      <c r="AG9" s="3">
        <v>390</v>
      </c>
      <c r="AH9" s="3">
        <v>403</v>
      </c>
      <c r="AI9" s="3">
        <v>417</v>
      </c>
    </row>
    <row r="10" spans="1:35" x14ac:dyDescent="0.3">
      <c r="A10" s="17" t="s">
        <v>128</v>
      </c>
      <c r="B10" s="3">
        <v>339</v>
      </c>
      <c r="C10" s="3">
        <v>732</v>
      </c>
      <c r="D10" s="3">
        <v>738</v>
      </c>
      <c r="E10" s="3">
        <v>752</v>
      </c>
      <c r="F10" s="3">
        <v>834</v>
      </c>
      <c r="G10" s="3">
        <v>845</v>
      </c>
      <c r="H10" s="3">
        <v>972</v>
      </c>
      <c r="I10" s="3">
        <v>990</v>
      </c>
      <c r="J10" s="3">
        <v>1229</v>
      </c>
      <c r="K10" s="3">
        <v>1242</v>
      </c>
      <c r="L10" s="3">
        <v>1298</v>
      </c>
      <c r="M10" s="3">
        <v>1222</v>
      </c>
      <c r="N10" s="3">
        <v>1320</v>
      </c>
      <c r="O10" s="3">
        <v>1292</v>
      </c>
      <c r="P10" s="3">
        <v>1346</v>
      </c>
      <c r="Q10" s="3">
        <v>1425</v>
      </c>
      <c r="R10" s="3">
        <v>1426</v>
      </c>
      <c r="S10" s="3">
        <v>1534</v>
      </c>
      <c r="T10" s="3">
        <v>1520</v>
      </c>
      <c r="U10" s="3">
        <v>1583</v>
      </c>
      <c r="V10" s="3">
        <v>1643</v>
      </c>
      <c r="W10" s="3">
        <v>1736</v>
      </c>
      <c r="X10" s="3">
        <v>1926</v>
      </c>
      <c r="Y10" s="3">
        <v>2339</v>
      </c>
      <c r="Z10" s="3">
        <v>2345</v>
      </c>
      <c r="AA10" s="3">
        <v>2639</v>
      </c>
      <c r="AB10" s="3">
        <v>2932</v>
      </c>
      <c r="AC10" s="3">
        <v>3315</v>
      </c>
      <c r="AD10" s="3">
        <v>3869</v>
      </c>
      <c r="AE10" s="3">
        <v>4189</v>
      </c>
      <c r="AF10" s="3">
        <v>4534</v>
      </c>
      <c r="AG10" s="3">
        <v>4918</v>
      </c>
      <c r="AH10" s="3">
        <v>5314</v>
      </c>
      <c r="AI10" s="3">
        <v>5702</v>
      </c>
    </row>
    <row r="11" spans="1:35" x14ac:dyDescent="0.3">
      <c r="A11" s="7" t="s">
        <v>129</v>
      </c>
      <c r="B11" s="3">
        <v>29028</v>
      </c>
      <c r="C11" s="3">
        <v>29992</v>
      </c>
      <c r="D11" s="3">
        <v>31305</v>
      </c>
      <c r="E11" s="3">
        <v>32494</v>
      </c>
      <c r="F11" s="3">
        <v>33346</v>
      </c>
      <c r="G11" s="3">
        <v>34890</v>
      </c>
      <c r="H11" s="3">
        <v>36624</v>
      </c>
      <c r="I11" s="3">
        <v>37055</v>
      </c>
      <c r="J11" s="3">
        <v>38250</v>
      </c>
      <c r="K11" s="3">
        <v>39329</v>
      </c>
      <c r="L11" s="3">
        <v>41156</v>
      </c>
      <c r="M11" s="3">
        <v>43621</v>
      </c>
      <c r="N11" s="3">
        <v>46202</v>
      </c>
      <c r="O11" s="3">
        <v>47073</v>
      </c>
      <c r="P11" s="3">
        <v>48049</v>
      </c>
      <c r="Q11" s="3">
        <v>50482</v>
      </c>
      <c r="R11" s="3">
        <v>52756</v>
      </c>
      <c r="S11" s="3">
        <v>54034</v>
      </c>
      <c r="T11" s="3">
        <v>54790</v>
      </c>
      <c r="U11" s="3">
        <v>56369</v>
      </c>
      <c r="V11" s="3">
        <v>57736</v>
      </c>
      <c r="W11" s="3">
        <v>59438</v>
      </c>
      <c r="X11" s="3">
        <v>60777</v>
      </c>
      <c r="Y11" s="3">
        <v>62859</v>
      </c>
      <c r="Z11" s="3">
        <v>61938</v>
      </c>
      <c r="AA11" s="3">
        <v>65243</v>
      </c>
      <c r="AB11" s="3">
        <v>71090</v>
      </c>
      <c r="AC11" s="3">
        <v>76765</v>
      </c>
      <c r="AD11" s="3">
        <v>80926</v>
      </c>
      <c r="AE11" s="3">
        <v>84305</v>
      </c>
      <c r="AF11" s="3">
        <v>87126</v>
      </c>
      <c r="AG11" s="3">
        <v>90047</v>
      </c>
      <c r="AH11" s="3">
        <v>93120</v>
      </c>
      <c r="AI11" s="3">
        <v>96202</v>
      </c>
    </row>
    <row r="12" spans="1:35" x14ac:dyDescent="0.3">
      <c r="A12" s="15" t="s">
        <v>130</v>
      </c>
      <c r="B12" s="3">
        <v>569</v>
      </c>
      <c r="C12" s="3">
        <v>516</v>
      </c>
      <c r="D12" s="3">
        <v>499</v>
      </c>
      <c r="E12" s="3">
        <v>879</v>
      </c>
      <c r="F12" s="3">
        <v>591</v>
      </c>
      <c r="G12" s="3">
        <v>628</v>
      </c>
      <c r="H12" s="3">
        <v>748</v>
      </c>
      <c r="I12" s="3">
        <v>620</v>
      </c>
      <c r="J12" s="3">
        <v>666</v>
      </c>
      <c r="K12" s="3">
        <v>631</v>
      </c>
      <c r="L12" s="3">
        <v>566</v>
      </c>
      <c r="M12" s="3">
        <v>623</v>
      </c>
      <c r="N12" s="3">
        <v>691</v>
      </c>
      <c r="O12" s="3">
        <v>764</v>
      </c>
      <c r="P12" s="3">
        <v>719</v>
      </c>
      <c r="Q12" s="3">
        <v>858</v>
      </c>
      <c r="R12" s="3">
        <v>907</v>
      </c>
      <c r="S12" s="3">
        <v>904</v>
      </c>
      <c r="T12" s="3">
        <v>897</v>
      </c>
      <c r="U12" s="3">
        <v>912</v>
      </c>
      <c r="V12" s="3">
        <v>976</v>
      </c>
      <c r="W12" s="3">
        <v>892</v>
      </c>
      <c r="X12" s="3">
        <v>885</v>
      </c>
      <c r="Y12" s="3">
        <v>867</v>
      </c>
      <c r="Z12" s="3">
        <v>893</v>
      </c>
      <c r="AA12" s="3">
        <v>909</v>
      </c>
      <c r="AB12" s="3">
        <v>1134</v>
      </c>
      <c r="AC12" s="3">
        <v>1340</v>
      </c>
      <c r="AD12" s="3">
        <v>1371</v>
      </c>
      <c r="AE12" s="3">
        <v>1384</v>
      </c>
      <c r="AF12" s="3">
        <v>1389</v>
      </c>
      <c r="AG12" s="3">
        <v>1384</v>
      </c>
      <c r="AH12" s="3">
        <v>1404</v>
      </c>
      <c r="AI12" s="3">
        <v>1424</v>
      </c>
    </row>
    <row r="13" spans="1:35" x14ac:dyDescent="0.3">
      <c r="A13" s="7" t="s">
        <v>131</v>
      </c>
      <c r="B13" s="3">
        <v>310</v>
      </c>
      <c r="C13" s="3">
        <v>290</v>
      </c>
      <c r="D13" s="3">
        <v>277</v>
      </c>
      <c r="E13" s="3">
        <v>297</v>
      </c>
      <c r="F13" s="3">
        <v>304</v>
      </c>
      <c r="G13" s="3">
        <v>384</v>
      </c>
      <c r="H13" s="3">
        <v>467</v>
      </c>
      <c r="I13" s="3">
        <v>366</v>
      </c>
      <c r="J13" s="3">
        <v>324</v>
      </c>
      <c r="K13" s="3">
        <v>322</v>
      </c>
      <c r="L13" s="3">
        <v>328</v>
      </c>
      <c r="M13" s="3">
        <v>354</v>
      </c>
      <c r="N13" s="3">
        <v>376</v>
      </c>
      <c r="O13" s="3">
        <v>367</v>
      </c>
      <c r="P13" s="3">
        <v>338</v>
      </c>
      <c r="Q13" s="3">
        <v>409</v>
      </c>
      <c r="R13" s="3">
        <v>459</v>
      </c>
      <c r="S13" s="3">
        <v>436</v>
      </c>
      <c r="T13" s="3">
        <v>407</v>
      </c>
      <c r="U13" s="3">
        <v>413</v>
      </c>
      <c r="V13" s="3">
        <v>404</v>
      </c>
      <c r="W13" s="3">
        <v>360</v>
      </c>
      <c r="X13" s="3">
        <v>326</v>
      </c>
      <c r="Y13" s="3">
        <v>317</v>
      </c>
      <c r="Z13" s="3">
        <v>262</v>
      </c>
      <c r="AA13" s="3">
        <v>249</v>
      </c>
      <c r="AB13" s="3">
        <v>272</v>
      </c>
      <c r="AC13" s="3">
        <v>472</v>
      </c>
      <c r="AD13" s="3">
        <v>472</v>
      </c>
      <c r="AE13" s="3">
        <v>462</v>
      </c>
      <c r="AF13" s="3">
        <v>446</v>
      </c>
      <c r="AG13" s="3">
        <v>421</v>
      </c>
      <c r="AH13" s="3">
        <v>421</v>
      </c>
      <c r="AI13" s="3">
        <v>421</v>
      </c>
    </row>
    <row r="14" spans="1:35" x14ac:dyDescent="0.3">
      <c r="A14" s="7" t="s">
        <v>132</v>
      </c>
      <c r="B14" s="3">
        <v>112</v>
      </c>
      <c r="C14" s="3">
        <v>95</v>
      </c>
      <c r="D14" s="3">
        <v>81</v>
      </c>
      <c r="E14" s="3">
        <v>81</v>
      </c>
      <c r="F14" s="3">
        <v>116</v>
      </c>
      <c r="G14" s="3">
        <v>76</v>
      </c>
      <c r="H14" s="3">
        <v>122</v>
      </c>
      <c r="I14" s="3">
        <v>75</v>
      </c>
      <c r="J14" s="3">
        <v>116</v>
      </c>
      <c r="K14" s="3">
        <v>99</v>
      </c>
      <c r="L14" s="3">
        <v>40</v>
      </c>
      <c r="M14" s="3">
        <v>44</v>
      </c>
      <c r="N14" s="3">
        <v>79</v>
      </c>
      <c r="O14" s="3">
        <v>107</v>
      </c>
      <c r="P14" s="3">
        <v>104</v>
      </c>
      <c r="Q14" s="3">
        <v>139</v>
      </c>
      <c r="R14" s="3">
        <v>119</v>
      </c>
      <c r="S14" s="3">
        <v>141</v>
      </c>
      <c r="T14" s="3">
        <v>150</v>
      </c>
      <c r="U14" s="3">
        <v>156</v>
      </c>
      <c r="V14" s="3">
        <v>216</v>
      </c>
      <c r="W14" s="3">
        <v>141</v>
      </c>
      <c r="X14" s="3">
        <v>141</v>
      </c>
      <c r="Y14" s="3">
        <v>138</v>
      </c>
      <c r="Z14" s="3">
        <v>118</v>
      </c>
      <c r="AA14" s="3">
        <v>149</v>
      </c>
      <c r="AB14" s="3">
        <v>160</v>
      </c>
      <c r="AC14" s="3">
        <v>193</v>
      </c>
      <c r="AD14" s="3">
        <v>205</v>
      </c>
      <c r="AE14" s="3">
        <v>215</v>
      </c>
      <c r="AF14" s="3">
        <v>224</v>
      </c>
      <c r="AG14" s="3">
        <v>232</v>
      </c>
      <c r="AH14" s="3">
        <v>240</v>
      </c>
      <c r="AI14" s="3">
        <v>248</v>
      </c>
    </row>
    <row r="15" spans="1:35" x14ac:dyDescent="0.3">
      <c r="A15" s="7" t="s">
        <v>133</v>
      </c>
      <c r="B15" s="3">
        <v>40</v>
      </c>
      <c r="C15" s="3">
        <v>27</v>
      </c>
      <c r="D15" s="3">
        <v>30</v>
      </c>
      <c r="E15" s="3">
        <v>378</v>
      </c>
      <c r="F15" s="3">
        <v>46</v>
      </c>
      <c r="G15" s="3">
        <v>29</v>
      </c>
      <c r="H15" s="3">
        <v>28</v>
      </c>
      <c r="I15" s="3">
        <v>59</v>
      </c>
      <c r="J15" s="3">
        <v>87</v>
      </c>
      <c r="K15" s="3">
        <v>61</v>
      </c>
      <c r="L15" s="3">
        <v>30</v>
      </c>
      <c r="M15" s="3">
        <v>38</v>
      </c>
      <c r="N15" s="3">
        <v>38</v>
      </c>
      <c r="O15" s="3">
        <v>63</v>
      </c>
      <c r="P15" s="3">
        <v>33</v>
      </c>
      <c r="Q15" s="3">
        <v>42</v>
      </c>
      <c r="R15" s="3">
        <v>31</v>
      </c>
      <c r="S15" s="3">
        <v>36</v>
      </c>
      <c r="T15" s="3">
        <v>33</v>
      </c>
      <c r="U15" s="3">
        <v>39</v>
      </c>
      <c r="V15" s="3">
        <v>29</v>
      </c>
      <c r="W15" s="3">
        <v>38</v>
      </c>
      <c r="X15" s="3">
        <v>40</v>
      </c>
      <c r="Y15" s="3">
        <v>5</v>
      </c>
      <c r="Z15" s="3">
        <v>40</v>
      </c>
      <c r="AA15" s="3">
        <v>38</v>
      </c>
      <c r="AB15" s="3">
        <v>194</v>
      </c>
      <c r="AC15" s="3">
        <v>42</v>
      </c>
      <c r="AD15" s="3">
        <v>42</v>
      </c>
      <c r="AE15" s="3">
        <v>41</v>
      </c>
      <c r="AF15" s="3">
        <v>41</v>
      </c>
      <c r="AG15" s="3">
        <v>41</v>
      </c>
      <c r="AH15" s="3">
        <v>41</v>
      </c>
      <c r="AI15" s="3">
        <v>41</v>
      </c>
    </row>
    <row r="16" spans="1:35" x14ac:dyDescent="0.3">
      <c r="A16" s="7" t="s">
        <v>134</v>
      </c>
      <c r="B16" s="3">
        <v>107</v>
      </c>
      <c r="C16" s="3">
        <v>104</v>
      </c>
      <c r="D16" s="3">
        <v>111</v>
      </c>
      <c r="E16" s="3">
        <v>123</v>
      </c>
      <c r="F16" s="3">
        <v>125</v>
      </c>
      <c r="G16" s="3">
        <v>139</v>
      </c>
      <c r="H16" s="3">
        <v>132</v>
      </c>
      <c r="I16" s="3">
        <v>120</v>
      </c>
      <c r="J16" s="3">
        <v>139</v>
      </c>
      <c r="K16" s="3">
        <v>149</v>
      </c>
      <c r="L16" s="3">
        <v>168</v>
      </c>
      <c r="M16" s="3">
        <v>186</v>
      </c>
      <c r="N16" s="3">
        <v>198</v>
      </c>
      <c r="O16" s="3">
        <v>227</v>
      </c>
      <c r="P16" s="3">
        <v>244</v>
      </c>
      <c r="Q16" s="3">
        <v>268</v>
      </c>
      <c r="R16" s="3">
        <v>298</v>
      </c>
      <c r="S16" s="3">
        <v>290</v>
      </c>
      <c r="T16" s="3">
        <v>307</v>
      </c>
      <c r="U16" s="3">
        <v>304</v>
      </c>
      <c r="V16" s="3">
        <v>327</v>
      </c>
      <c r="W16" s="3">
        <v>354</v>
      </c>
      <c r="X16" s="3">
        <v>378</v>
      </c>
      <c r="Y16" s="3">
        <v>408</v>
      </c>
      <c r="Z16" s="3">
        <v>474</v>
      </c>
      <c r="AA16" s="3">
        <v>472</v>
      </c>
      <c r="AB16" s="3">
        <v>507</v>
      </c>
      <c r="AC16" s="3">
        <v>634</v>
      </c>
      <c r="AD16" s="3">
        <v>653</v>
      </c>
      <c r="AE16" s="3">
        <v>666</v>
      </c>
      <c r="AF16" s="3">
        <v>677</v>
      </c>
      <c r="AG16" s="3">
        <v>689</v>
      </c>
      <c r="AH16" s="3">
        <v>701</v>
      </c>
      <c r="AI16" s="3">
        <v>713</v>
      </c>
    </row>
    <row r="17" spans="1:35" x14ac:dyDescent="0.3">
      <c r="A17" s="15" t="s">
        <v>135</v>
      </c>
      <c r="B17" s="3">
        <v>4</v>
      </c>
      <c r="C17" s="3">
        <v>4</v>
      </c>
      <c r="D17" s="3">
        <v>4</v>
      </c>
      <c r="E17" s="3">
        <v>5</v>
      </c>
      <c r="F17" s="3">
        <v>5</v>
      </c>
      <c r="G17" s="3">
        <v>5</v>
      </c>
      <c r="H17" s="3">
        <v>5</v>
      </c>
      <c r="I17" s="3">
        <v>6</v>
      </c>
      <c r="J17" s="3">
        <v>6</v>
      </c>
      <c r="K17" s="3">
        <v>6</v>
      </c>
      <c r="L17" s="3">
        <v>6</v>
      </c>
      <c r="M17" s="3">
        <v>6</v>
      </c>
      <c r="N17" s="3">
        <v>7</v>
      </c>
      <c r="O17" s="3">
        <v>7</v>
      </c>
      <c r="P17" s="3">
        <v>7</v>
      </c>
      <c r="Q17" s="3">
        <v>7</v>
      </c>
      <c r="R17" s="3">
        <v>7</v>
      </c>
      <c r="S17" s="3">
        <v>7</v>
      </c>
      <c r="T17" s="3">
        <v>7</v>
      </c>
      <c r="U17" s="3">
        <v>0</v>
      </c>
      <c r="V17" s="3">
        <v>0</v>
      </c>
      <c r="W17" s="3">
        <v>0</v>
      </c>
      <c r="X17" s="3">
        <v>0</v>
      </c>
      <c r="Y17" s="3">
        <v>0</v>
      </c>
      <c r="Z17" s="3">
        <v>0</v>
      </c>
      <c r="AA17" s="3">
        <v>0</v>
      </c>
      <c r="AB17" s="3">
        <v>0</v>
      </c>
      <c r="AC17" s="3">
        <v>0</v>
      </c>
      <c r="AD17" s="3">
        <v>0</v>
      </c>
      <c r="AE17" s="3">
        <v>0</v>
      </c>
      <c r="AF17" s="3">
        <v>0</v>
      </c>
      <c r="AG17" s="3">
        <v>0</v>
      </c>
      <c r="AH17" s="3">
        <v>0</v>
      </c>
      <c r="AI17" s="3">
        <v>0</v>
      </c>
    </row>
    <row r="18" spans="1:35" x14ac:dyDescent="0.3">
      <c r="A18" s="15" t="s">
        <v>136</v>
      </c>
      <c r="B18" s="3">
        <v>8832</v>
      </c>
      <c r="C18" s="3">
        <v>8919</v>
      </c>
      <c r="D18" s="3">
        <v>9040</v>
      </c>
      <c r="E18" s="3">
        <v>9539</v>
      </c>
      <c r="F18" s="3">
        <v>9996</v>
      </c>
      <c r="G18" s="3">
        <v>11290</v>
      </c>
      <c r="H18" s="3">
        <v>10957</v>
      </c>
      <c r="I18" s="3">
        <v>11480</v>
      </c>
      <c r="J18" s="3">
        <v>14817</v>
      </c>
      <c r="K18" s="3">
        <v>16088</v>
      </c>
      <c r="L18" s="3">
        <v>17463</v>
      </c>
      <c r="M18" s="3">
        <v>18287</v>
      </c>
      <c r="N18" s="3">
        <v>20453</v>
      </c>
      <c r="O18" s="3">
        <v>20393</v>
      </c>
      <c r="P18" s="3">
        <v>24285</v>
      </c>
      <c r="Q18" s="3">
        <v>25904</v>
      </c>
      <c r="R18" s="3">
        <v>27283</v>
      </c>
      <c r="S18" s="3">
        <v>28958</v>
      </c>
      <c r="T18" s="3">
        <v>30386</v>
      </c>
      <c r="U18" s="3">
        <v>17724</v>
      </c>
      <c r="V18" s="3">
        <v>29014</v>
      </c>
      <c r="W18" s="3">
        <v>31130</v>
      </c>
      <c r="X18" s="3">
        <v>31626</v>
      </c>
      <c r="Y18" s="3">
        <v>33736</v>
      </c>
      <c r="Z18" s="3">
        <v>47862</v>
      </c>
      <c r="AA18" s="3">
        <v>45506</v>
      </c>
      <c r="AB18" s="3">
        <v>41759</v>
      </c>
      <c r="AC18" s="3">
        <v>47677</v>
      </c>
      <c r="AD18" s="3">
        <v>49403</v>
      </c>
      <c r="AE18" s="3">
        <v>52402</v>
      </c>
      <c r="AF18" s="3">
        <v>54248</v>
      </c>
      <c r="AG18" s="3">
        <v>56479</v>
      </c>
      <c r="AH18" s="3">
        <v>58775</v>
      </c>
      <c r="AI18" s="3">
        <v>61085</v>
      </c>
    </row>
    <row r="19" spans="1:35" x14ac:dyDescent="0.3">
      <c r="A19" s="7" t="s">
        <v>137</v>
      </c>
      <c r="B19" s="3">
        <v>2737</v>
      </c>
      <c r="C19" s="3">
        <v>3004</v>
      </c>
      <c r="D19" s="3">
        <v>3033</v>
      </c>
      <c r="E19" s="3">
        <v>3287</v>
      </c>
      <c r="F19" s="3">
        <v>3757</v>
      </c>
      <c r="G19" s="3">
        <v>3498</v>
      </c>
      <c r="H19" s="3">
        <v>4533</v>
      </c>
      <c r="I19" s="3">
        <v>4654</v>
      </c>
      <c r="J19" s="3">
        <v>7880</v>
      </c>
      <c r="K19" s="3">
        <v>9223</v>
      </c>
      <c r="L19" s="3">
        <v>10258</v>
      </c>
      <c r="M19" s="3">
        <v>11231</v>
      </c>
      <c r="N19" s="3">
        <v>12572</v>
      </c>
      <c r="O19" s="3">
        <v>12735</v>
      </c>
      <c r="P19" s="3">
        <v>14101</v>
      </c>
      <c r="Q19" s="3">
        <v>16859</v>
      </c>
      <c r="R19" s="3">
        <v>15174</v>
      </c>
      <c r="S19" s="3">
        <v>15431</v>
      </c>
      <c r="T19" s="3">
        <v>15937</v>
      </c>
      <c r="U19" s="3">
        <v>9340</v>
      </c>
      <c r="V19" s="3">
        <v>9878</v>
      </c>
      <c r="W19" s="3">
        <v>13682</v>
      </c>
      <c r="X19" s="3">
        <v>14845</v>
      </c>
      <c r="Y19" s="3">
        <v>15847</v>
      </c>
      <c r="Z19" s="3">
        <v>16876</v>
      </c>
      <c r="AA19" s="3">
        <v>20004</v>
      </c>
      <c r="AB19" s="3">
        <v>19515</v>
      </c>
      <c r="AC19" s="3">
        <v>22794</v>
      </c>
      <c r="AD19" s="3">
        <v>23031</v>
      </c>
      <c r="AE19" s="3">
        <v>24745</v>
      </c>
      <c r="AF19" s="3">
        <v>25775</v>
      </c>
      <c r="AG19" s="3">
        <v>27038</v>
      </c>
      <c r="AH19" s="3">
        <v>28399</v>
      </c>
      <c r="AI19" s="3">
        <v>29790</v>
      </c>
    </row>
    <row r="20" spans="1:35" x14ac:dyDescent="0.3">
      <c r="A20" s="7" t="s">
        <v>138</v>
      </c>
      <c r="B20" s="3">
        <v>6095</v>
      </c>
      <c r="C20" s="3">
        <v>5915</v>
      </c>
      <c r="D20" s="3">
        <v>6007</v>
      </c>
      <c r="E20" s="3">
        <v>6252</v>
      </c>
      <c r="F20" s="3">
        <v>6238</v>
      </c>
      <c r="G20" s="3">
        <v>7792</v>
      </c>
      <c r="H20" s="3">
        <v>6425</v>
      </c>
      <c r="I20" s="3">
        <v>6826</v>
      </c>
      <c r="J20" s="3">
        <v>6937</v>
      </c>
      <c r="K20" s="3">
        <v>6865</v>
      </c>
      <c r="L20" s="3">
        <v>7205</v>
      </c>
      <c r="M20" s="3">
        <v>7056</v>
      </c>
      <c r="N20" s="3">
        <v>7881</v>
      </c>
      <c r="O20" s="3">
        <v>7657</v>
      </c>
      <c r="P20" s="3">
        <v>10184</v>
      </c>
      <c r="Q20" s="3">
        <v>9045</v>
      </c>
      <c r="R20" s="3">
        <v>12109</v>
      </c>
      <c r="S20" s="3">
        <v>13527</v>
      </c>
      <c r="T20" s="3">
        <v>14449</v>
      </c>
      <c r="U20" s="3">
        <v>8384</v>
      </c>
      <c r="V20" s="3">
        <v>19137</v>
      </c>
      <c r="W20" s="3">
        <v>17447</v>
      </c>
      <c r="X20" s="3">
        <v>16780</v>
      </c>
      <c r="Y20" s="3">
        <v>17889</v>
      </c>
      <c r="Z20" s="3">
        <v>30986</v>
      </c>
      <c r="AA20" s="3">
        <v>25502</v>
      </c>
      <c r="AB20" s="3">
        <v>22244</v>
      </c>
      <c r="AC20" s="3">
        <v>24883</v>
      </c>
      <c r="AD20" s="3">
        <v>26372</v>
      </c>
      <c r="AE20" s="3">
        <v>27657</v>
      </c>
      <c r="AF20" s="3">
        <v>28474</v>
      </c>
      <c r="AG20" s="3">
        <v>29441</v>
      </c>
      <c r="AH20" s="3">
        <v>30377</v>
      </c>
      <c r="AI20" s="3">
        <v>31295</v>
      </c>
    </row>
    <row r="21" spans="1:35" x14ac:dyDescent="0.3">
      <c r="A21" s="17" t="s">
        <v>139</v>
      </c>
      <c r="B21" s="3">
        <v>6095</v>
      </c>
      <c r="C21" s="3">
        <v>5915</v>
      </c>
      <c r="D21" s="3">
        <v>6007</v>
      </c>
      <c r="E21" s="3">
        <v>6152</v>
      </c>
      <c r="F21" s="3">
        <v>6139</v>
      </c>
      <c r="G21" s="3">
        <v>7686</v>
      </c>
      <c r="H21" s="3">
        <v>6319</v>
      </c>
      <c r="I21" s="3">
        <v>6682</v>
      </c>
      <c r="J21" s="3">
        <v>6846</v>
      </c>
      <c r="K21" s="3">
        <v>6766</v>
      </c>
      <c r="L21" s="3">
        <v>6950</v>
      </c>
      <c r="M21" s="3">
        <v>6930</v>
      </c>
      <c r="N21" s="3">
        <v>7552</v>
      </c>
      <c r="O21" s="3">
        <v>7506</v>
      </c>
      <c r="P21" s="3">
        <v>10027</v>
      </c>
      <c r="Q21" s="3">
        <v>8856</v>
      </c>
      <c r="R21" s="3">
        <v>11904</v>
      </c>
      <c r="S21" s="3">
        <v>13306</v>
      </c>
      <c r="T21" s="3">
        <v>14208</v>
      </c>
      <c r="U21" s="3">
        <v>8046</v>
      </c>
      <c r="V21" s="3">
        <v>18940</v>
      </c>
      <c r="W21" s="3">
        <v>17256</v>
      </c>
      <c r="X21" s="3">
        <v>16586</v>
      </c>
      <c r="Y21" s="3">
        <v>17860</v>
      </c>
      <c r="Z21" s="3">
        <v>30986</v>
      </c>
      <c r="AA21" s="3">
        <v>25502</v>
      </c>
      <c r="AB21" s="3">
        <v>22244</v>
      </c>
      <c r="AC21" s="3">
        <v>24883</v>
      </c>
      <c r="AD21" s="3">
        <v>26372</v>
      </c>
      <c r="AE21" s="3">
        <v>27657</v>
      </c>
      <c r="AF21" s="3">
        <v>28474</v>
      </c>
      <c r="AG21" s="3">
        <v>29441</v>
      </c>
      <c r="AH21" s="3">
        <v>30377</v>
      </c>
      <c r="AI21" s="3">
        <v>31295</v>
      </c>
    </row>
    <row r="22" spans="1:35" x14ac:dyDescent="0.3">
      <c r="A22" s="17" t="s">
        <v>140</v>
      </c>
      <c r="B22" s="3">
        <v>0</v>
      </c>
      <c r="C22" s="3">
        <v>0</v>
      </c>
      <c r="D22" s="3">
        <v>0</v>
      </c>
      <c r="E22" s="3">
        <v>100</v>
      </c>
      <c r="F22" s="3">
        <v>99</v>
      </c>
      <c r="G22" s="3">
        <v>106</v>
      </c>
      <c r="H22" s="3">
        <v>106</v>
      </c>
      <c r="I22" s="3">
        <v>144</v>
      </c>
      <c r="J22" s="3">
        <v>91</v>
      </c>
      <c r="K22" s="3">
        <v>99</v>
      </c>
      <c r="L22" s="3">
        <v>255</v>
      </c>
      <c r="M22" s="3">
        <v>126</v>
      </c>
      <c r="N22" s="3">
        <v>329</v>
      </c>
      <c r="O22" s="3">
        <v>151</v>
      </c>
      <c r="P22" s="3">
        <v>157</v>
      </c>
      <c r="Q22" s="3">
        <v>188</v>
      </c>
      <c r="R22" s="3">
        <v>205</v>
      </c>
      <c r="S22" s="3">
        <v>221</v>
      </c>
      <c r="T22" s="3">
        <v>241</v>
      </c>
      <c r="U22" s="3">
        <v>338</v>
      </c>
      <c r="V22" s="3">
        <v>197</v>
      </c>
      <c r="W22" s="3">
        <v>192</v>
      </c>
      <c r="X22" s="3">
        <v>194</v>
      </c>
      <c r="Y22" s="3">
        <v>28</v>
      </c>
      <c r="Z22" s="3">
        <v>0</v>
      </c>
      <c r="AA22" s="3">
        <v>0</v>
      </c>
      <c r="AB22" s="3">
        <v>0</v>
      </c>
      <c r="AC22" s="3">
        <v>0</v>
      </c>
      <c r="AD22" s="3">
        <v>0</v>
      </c>
      <c r="AE22" s="3">
        <v>0</v>
      </c>
      <c r="AF22" s="3">
        <v>0</v>
      </c>
      <c r="AG22" s="3">
        <v>0</v>
      </c>
      <c r="AH22" s="3">
        <v>0</v>
      </c>
      <c r="AI22" s="3">
        <v>0</v>
      </c>
    </row>
    <row r="23" spans="1:35" x14ac:dyDescent="0.3">
      <c r="A23" s="15" t="s">
        <v>141</v>
      </c>
      <c r="B23" s="3">
        <v>23</v>
      </c>
      <c r="C23" s="3">
        <v>30</v>
      </c>
      <c r="D23" s="3">
        <v>30</v>
      </c>
      <c r="E23" s="3">
        <v>129</v>
      </c>
      <c r="F23" s="3">
        <v>99</v>
      </c>
      <c r="G23" s="3">
        <v>1463</v>
      </c>
      <c r="H23" s="3">
        <v>0</v>
      </c>
      <c r="I23" s="3">
        <v>0</v>
      </c>
      <c r="J23" s="3">
        <v>175</v>
      </c>
      <c r="K23" s="3">
        <v>0</v>
      </c>
      <c r="L23" s="3">
        <v>0</v>
      </c>
      <c r="M23" s="3">
        <v>0</v>
      </c>
      <c r="N23" s="3">
        <v>200</v>
      </c>
      <c r="O23" s="3">
        <v>0</v>
      </c>
      <c r="P23" s="3">
        <v>0</v>
      </c>
      <c r="Q23" s="3">
        <v>0</v>
      </c>
      <c r="R23" s="3">
        <v>0</v>
      </c>
      <c r="S23" s="3">
        <v>0</v>
      </c>
      <c r="T23" s="3">
        <v>0</v>
      </c>
      <c r="U23" s="3">
        <v>0</v>
      </c>
      <c r="V23" s="3">
        <v>0</v>
      </c>
      <c r="W23" s="3">
        <v>0</v>
      </c>
      <c r="X23" s="3">
        <v>0</v>
      </c>
      <c r="Y23" s="3">
        <v>0</v>
      </c>
      <c r="Z23" s="3">
        <v>0</v>
      </c>
      <c r="AA23" s="3">
        <v>0</v>
      </c>
      <c r="AB23" s="3">
        <v>36</v>
      </c>
      <c r="AC23" s="3">
        <v>37</v>
      </c>
      <c r="AD23" s="3">
        <v>0</v>
      </c>
      <c r="AE23" s="3">
        <v>0</v>
      </c>
      <c r="AF23" s="3">
        <v>0</v>
      </c>
      <c r="AG23" s="3">
        <v>0</v>
      </c>
      <c r="AH23" s="3">
        <v>0</v>
      </c>
      <c r="AI23" s="3">
        <v>0</v>
      </c>
    </row>
    <row r="24" spans="1:35" x14ac:dyDescent="0.3">
      <c r="A24" s="12" t="s">
        <v>142</v>
      </c>
      <c r="B24" s="12">
        <v>40053</v>
      </c>
      <c r="C24" s="12">
        <v>40408</v>
      </c>
      <c r="D24" s="12">
        <v>41882</v>
      </c>
      <c r="E24" s="12">
        <v>43394</v>
      </c>
      <c r="F24" s="12">
        <v>44702</v>
      </c>
      <c r="G24" s="12">
        <v>46834</v>
      </c>
      <c r="H24" s="12">
        <v>49203</v>
      </c>
      <c r="I24" s="12">
        <v>52269</v>
      </c>
      <c r="J24" s="12">
        <v>56277</v>
      </c>
      <c r="K24" s="12">
        <v>58671</v>
      </c>
      <c r="L24" s="12">
        <v>60815</v>
      </c>
      <c r="M24" s="12">
        <v>63510</v>
      </c>
      <c r="N24" s="12">
        <v>68710</v>
      </c>
      <c r="O24" s="12">
        <v>73466</v>
      </c>
      <c r="P24" s="12">
        <v>76460</v>
      </c>
      <c r="Q24" s="12">
        <v>79965</v>
      </c>
      <c r="R24" s="12">
        <v>84179</v>
      </c>
      <c r="S24" s="12">
        <v>87225</v>
      </c>
      <c r="T24" s="12">
        <v>89177</v>
      </c>
      <c r="U24" s="12">
        <v>77223</v>
      </c>
      <c r="V24" s="12">
        <v>91168</v>
      </c>
      <c r="W24" s="12">
        <v>93892</v>
      </c>
      <c r="X24" s="12">
        <v>97017</v>
      </c>
      <c r="Y24" s="12">
        <v>100326</v>
      </c>
      <c r="Z24" s="12">
        <v>113180</v>
      </c>
      <c r="AA24" s="12">
        <v>114489</v>
      </c>
      <c r="AB24" s="12">
        <v>118795</v>
      </c>
      <c r="AC24" s="12">
        <v>128893</v>
      </c>
      <c r="AD24" s="12">
        <v>137894</v>
      </c>
      <c r="AE24" s="12">
        <v>144260</v>
      </c>
      <c r="AF24" s="12">
        <v>150761</v>
      </c>
      <c r="AG24" s="12">
        <v>157568</v>
      </c>
      <c r="AH24" s="12">
        <v>164500</v>
      </c>
      <c r="AI24" s="12">
        <v>171486</v>
      </c>
    </row>
    <row r="25" spans="1:35" x14ac:dyDescent="0.3">
      <c r="A25" s="15" t="s">
        <v>143</v>
      </c>
      <c r="B25" s="3">
        <v>39856</v>
      </c>
      <c r="C25" s="3">
        <v>40168</v>
      </c>
      <c r="D25" s="3">
        <v>41682</v>
      </c>
      <c r="E25" s="3">
        <v>43176</v>
      </c>
      <c r="F25" s="3">
        <v>44518</v>
      </c>
      <c r="G25" s="3">
        <v>46718</v>
      </c>
      <c r="H25" s="3">
        <v>49094</v>
      </c>
      <c r="I25" s="3">
        <v>52160</v>
      </c>
      <c r="J25" s="3">
        <v>56165</v>
      </c>
      <c r="K25" s="3">
        <v>58565</v>
      </c>
      <c r="L25" s="3">
        <v>60711</v>
      </c>
      <c r="M25" s="3">
        <v>63404</v>
      </c>
      <c r="N25" s="3">
        <v>68597</v>
      </c>
      <c r="O25" s="3">
        <v>73351</v>
      </c>
      <c r="P25" s="3">
        <v>76335</v>
      </c>
      <c r="Q25" s="3">
        <v>79783</v>
      </c>
      <c r="R25" s="3">
        <v>84041</v>
      </c>
      <c r="S25" s="3">
        <v>87064</v>
      </c>
      <c r="T25" s="3">
        <v>88996</v>
      </c>
      <c r="U25" s="3">
        <v>76988</v>
      </c>
      <c r="V25" s="3">
        <v>91145</v>
      </c>
      <c r="W25" s="3">
        <v>93881</v>
      </c>
      <c r="X25" s="3">
        <v>97057</v>
      </c>
      <c r="Y25" s="3">
        <v>100363</v>
      </c>
      <c r="Z25" s="3">
        <v>113246</v>
      </c>
      <c r="AA25" s="3">
        <v>114478</v>
      </c>
      <c r="AB25" s="3">
        <v>118784</v>
      </c>
      <c r="AC25" s="3">
        <v>128880</v>
      </c>
      <c r="AD25" s="3">
        <v>137881</v>
      </c>
      <c r="AE25" s="3">
        <v>144247</v>
      </c>
      <c r="AF25" s="3">
        <v>150748</v>
      </c>
      <c r="AG25" s="3">
        <v>157526</v>
      </c>
      <c r="AH25" s="3">
        <v>164370</v>
      </c>
      <c r="AI25" s="3">
        <v>171234</v>
      </c>
    </row>
    <row r="26" spans="1:35" x14ac:dyDescent="0.3">
      <c r="A26" s="15" t="s">
        <v>144</v>
      </c>
      <c r="B26" s="3">
        <v>39594</v>
      </c>
      <c r="C26" s="3">
        <v>39835</v>
      </c>
      <c r="D26" s="3">
        <v>41241</v>
      </c>
      <c r="E26" s="3">
        <v>42717</v>
      </c>
      <c r="F26" s="3">
        <v>43884</v>
      </c>
      <c r="G26" s="3">
        <v>45933</v>
      </c>
      <c r="H26" s="3">
        <v>48641</v>
      </c>
      <c r="I26" s="3">
        <v>51660</v>
      </c>
      <c r="J26" s="3">
        <v>55573</v>
      </c>
      <c r="K26" s="3">
        <v>57788</v>
      </c>
      <c r="L26" s="3">
        <v>59954</v>
      </c>
      <c r="M26" s="3">
        <v>62625</v>
      </c>
      <c r="N26" s="3">
        <v>67760</v>
      </c>
      <c r="O26" s="3">
        <v>72546</v>
      </c>
      <c r="P26" s="3">
        <v>75154</v>
      </c>
      <c r="Q26" s="3">
        <v>78778</v>
      </c>
      <c r="R26" s="3">
        <v>82639</v>
      </c>
      <c r="S26" s="3">
        <v>85483</v>
      </c>
      <c r="T26" s="3">
        <v>87228</v>
      </c>
      <c r="U26" s="3">
        <v>75628</v>
      </c>
      <c r="V26" s="3">
        <v>81539</v>
      </c>
      <c r="W26" s="3">
        <v>83862</v>
      </c>
      <c r="X26" s="3">
        <v>86756</v>
      </c>
      <c r="Y26" s="3">
        <v>89748</v>
      </c>
      <c r="Z26" s="3">
        <v>102190</v>
      </c>
      <c r="AA26" s="3">
        <v>103342</v>
      </c>
      <c r="AB26" s="3">
        <v>106660</v>
      </c>
      <c r="AC26" s="3">
        <v>115828</v>
      </c>
      <c r="AD26" s="3">
        <v>123754</v>
      </c>
      <c r="AE26" s="3">
        <v>129803</v>
      </c>
      <c r="AF26" s="3">
        <v>135752</v>
      </c>
      <c r="AG26" s="3">
        <v>141855</v>
      </c>
      <c r="AH26" s="3">
        <v>148051</v>
      </c>
      <c r="AI26" s="3">
        <v>154290</v>
      </c>
    </row>
    <row r="27" spans="1:35" x14ac:dyDescent="0.3">
      <c r="A27" s="7" t="s">
        <v>145</v>
      </c>
      <c r="B27" s="3">
        <v>916</v>
      </c>
      <c r="C27" s="3">
        <v>880</v>
      </c>
      <c r="D27" s="3">
        <v>907</v>
      </c>
      <c r="E27" s="3">
        <v>944</v>
      </c>
      <c r="F27" s="3">
        <v>952</v>
      </c>
      <c r="G27" s="3">
        <v>1006</v>
      </c>
      <c r="H27" s="3">
        <v>1077</v>
      </c>
      <c r="I27" s="3">
        <v>1130</v>
      </c>
      <c r="J27" s="3">
        <v>1171</v>
      </c>
      <c r="K27" s="3">
        <v>1220</v>
      </c>
      <c r="L27" s="3">
        <v>1275</v>
      </c>
      <c r="M27" s="3">
        <v>1319</v>
      </c>
      <c r="N27" s="3">
        <v>1379</v>
      </c>
      <c r="O27" s="3">
        <v>1461</v>
      </c>
      <c r="P27" s="3">
        <v>1497</v>
      </c>
      <c r="Q27" s="3">
        <v>1539</v>
      </c>
      <c r="R27" s="3">
        <v>1565</v>
      </c>
      <c r="S27" s="3">
        <v>1600</v>
      </c>
      <c r="T27" s="3">
        <v>1677</v>
      </c>
      <c r="U27" s="3">
        <v>1608</v>
      </c>
      <c r="V27" s="3">
        <v>1635</v>
      </c>
      <c r="W27" s="3">
        <v>1659</v>
      </c>
      <c r="X27" s="3">
        <v>1671</v>
      </c>
      <c r="Y27" s="3">
        <v>1587</v>
      </c>
      <c r="Z27" s="3">
        <v>1618</v>
      </c>
      <c r="AA27" s="3">
        <v>1690</v>
      </c>
      <c r="AB27" s="3">
        <v>1808</v>
      </c>
      <c r="AC27" s="3">
        <v>1889</v>
      </c>
      <c r="AD27" s="3">
        <v>1946</v>
      </c>
      <c r="AE27" s="3">
        <v>1991</v>
      </c>
      <c r="AF27" s="3">
        <v>2035</v>
      </c>
      <c r="AG27" s="3">
        <v>2080</v>
      </c>
      <c r="AH27" s="3">
        <v>2126</v>
      </c>
      <c r="AI27" s="3">
        <v>2158</v>
      </c>
    </row>
    <row r="28" spans="1:35" x14ac:dyDescent="0.3">
      <c r="A28" s="7" t="s">
        <v>146</v>
      </c>
      <c r="B28" s="3">
        <v>574</v>
      </c>
      <c r="C28" s="3">
        <v>614</v>
      </c>
      <c r="D28" s="3">
        <v>626</v>
      </c>
      <c r="E28" s="3">
        <v>626</v>
      </c>
      <c r="F28" s="3">
        <v>628</v>
      </c>
      <c r="G28" s="3">
        <v>668</v>
      </c>
      <c r="H28" s="3">
        <v>718</v>
      </c>
      <c r="I28" s="3">
        <v>748</v>
      </c>
      <c r="J28" s="3">
        <v>775</v>
      </c>
      <c r="K28" s="3">
        <v>809</v>
      </c>
      <c r="L28" s="3">
        <v>837</v>
      </c>
      <c r="M28" s="3">
        <v>862</v>
      </c>
      <c r="N28" s="3">
        <v>902</v>
      </c>
      <c r="O28" s="3">
        <v>948</v>
      </c>
      <c r="P28" s="3">
        <v>958</v>
      </c>
      <c r="Q28" s="3">
        <v>982</v>
      </c>
      <c r="R28" s="3">
        <v>1030</v>
      </c>
      <c r="S28" s="3">
        <v>1002</v>
      </c>
      <c r="T28" s="3">
        <v>1016</v>
      </c>
      <c r="U28" s="3">
        <v>964</v>
      </c>
      <c r="V28" s="3">
        <v>970</v>
      </c>
      <c r="W28" s="3">
        <v>993</v>
      </c>
      <c r="X28" s="3">
        <v>1056</v>
      </c>
      <c r="Y28" s="3">
        <v>1026</v>
      </c>
      <c r="Z28" s="3">
        <v>1114</v>
      </c>
      <c r="AA28" s="3">
        <v>1107</v>
      </c>
      <c r="AB28" s="3">
        <v>1091</v>
      </c>
      <c r="AC28" s="3">
        <v>1199</v>
      </c>
      <c r="AD28" s="3">
        <v>1226</v>
      </c>
      <c r="AE28" s="3">
        <v>1250</v>
      </c>
      <c r="AF28" s="3">
        <v>1272</v>
      </c>
      <c r="AG28" s="3">
        <v>1294</v>
      </c>
      <c r="AH28" s="3">
        <v>1317</v>
      </c>
      <c r="AI28" s="3">
        <v>1340</v>
      </c>
    </row>
    <row r="29" spans="1:35" x14ac:dyDescent="0.3">
      <c r="A29" s="7" t="s">
        <v>147</v>
      </c>
      <c r="B29" s="3">
        <v>959</v>
      </c>
      <c r="C29" s="3">
        <v>810</v>
      </c>
      <c r="D29" s="3">
        <v>989</v>
      </c>
      <c r="E29" s="3">
        <v>1155</v>
      </c>
      <c r="F29" s="3">
        <v>1209</v>
      </c>
      <c r="G29" s="3">
        <v>1268</v>
      </c>
      <c r="H29" s="3">
        <v>1306</v>
      </c>
      <c r="I29" s="3">
        <v>1552</v>
      </c>
      <c r="J29" s="3">
        <v>1889</v>
      </c>
      <c r="K29" s="3">
        <v>2396</v>
      </c>
      <c r="L29" s="3">
        <v>2891</v>
      </c>
      <c r="M29" s="3">
        <v>3409</v>
      </c>
      <c r="N29" s="3">
        <v>3980</v>
      </c>
      <c r="O29" s="3">
        <v>4189</v>
      </c>
      <c r="P29" s="3">
        <v>4686</v>
      </c>
      <c r="Q29" s="3">
        <v>5304</v>
      </c>
      <c r="R29" s="3">
        <v>5343</v>
      </c>
      <c r="S29" s="3">
        <v>5267</v>
      </c>
      <c r="T29" s="3">
        <v>5412</v>
      </c>
      <c r="U29" s="3">
        <v>1608</v>
      </c>
      <c r="V29" s="3">
        <v>1763</v>
      </c>
      <c r="W29" s="3">
        <v>1949</v>
      </c>
      <c r="X29" s="3">
        <v>2045</v>
      </c>
      <c r="Y29" s="3">
        <v>2197</v>
      </c>
      <c r="Z29" s="3">
        <v>4744</v>
      </c>
      <c r="AA29" s="3">
        <v>4130</v>
      </c>
      <c r="AB29" s="3">
        <v>3620</v>
      </c>
      <c r="AC29" s="3">
        <v>3526</v>
      </c>
      <c r="AD29" s="3">
        <v>3725</v>
      </c>
      <c r="AE29" s="3">
        <v>3940</v>
      </c>
      <c r="AF29" s="3">
        <v>4124</v>
      </c>
      <c r="AG29" s="3">
        <v>4347</v>
      </c>
      <c r="AH29" s="3">
        <v>4591</v>
      </c>
      <c r="AI29" s="3">
        <v>4837</v>
      </c>
    </row>
    <row r="30" spans="1:35" x14ac:dyDescent="0.3">
      <c r="A30" s="7" t="s">
        <v>148</v>
      </c>
      <c r="B30" s="3">
        <v>37048</v>
      </c>
      <c r="C30" s="3">
        <v>37454</v>
      </c>
      <c r="D30" s="3">
        <v>38646</v>
      </c>
      <c r="E30" s="3">
        <v>39847</v>
      </c>
      <c r="F30" s="3">
        <v>40960</v>
      </c>
      <c r="G30" s="3">
        <v>42830</v>
      </c>
      <c r="H30" s="3">
        <v>45403</v>
      </c>
      <c r="I30" s="3">
        <v>48068</v>
      </c>
      <c r="J30" s="3">
        <v>51484</v>
      </c>
      <c r="K30" s="3">
        <v>53111</v>
      </c>
      <c r="L30" s="3">
        <v>54681</v>
      </c>
      <c r="M30" s="3">
        <v>56706</v>
      </c>
      <c r="N30" s="3">
        <v>61119</v>
      </c>
      <c r="O30" s="3">
        <v>65600</v>
      </c>
      <c r="P30" s="3">
        <v>67581</v>
      </c>
      <c r="Q30" s="3">
        <v>70545</v>
      </c>
      <c r="R30" s="3">
        <v>74230</v>
      </c>
      <c r="S30" s="3">
        <v>77118</v>
      </c>
      <c r="T30" s="3">
        <v>78573</v>
      </c>
      <c r="U30" s="3">
        <v>70986</v>
      </c>
      <c r="V30" s="3">
        <v>76631</v>
      </c>
      <c r="W30" s="3">
        <v>78704</v>
      </c>
      <c r="X30" s="3">
        <v>81391</v>
      </c>
      <c r="Y30" s="3">
        <v>84270</v>
      </c>
      <c r="Z30" s="3">
        <v>93731</v>
      </c>
      <c r="AA30" s="3">
        <v>95558</v>
      </c>
      <c r="AB30" s="3">
        <v>99422</v>
      </c>
      <c r="AC30" s="3">
        <v>108308</v>
      </c>
      <c r="AD30" s="3">
        <v>115849</v>
      </c>
      <c r="AE30" s="3">
        <v>121594</v>
      </c>
      <c r="AF30" s="3">
        <v>127276</v>
      </c>
      <c r="AG30" s="3">
        <v>133070</v>
      </c>
      <c r="AH30" s="3">
        <v>138935</v>
      </c>
      <c r="AI30" s="3">
        <v>144856</v>
      </c>
    </row>
    <row r="31" spans="1:35" x14ac:dyDescent="0.3">
      <c r="A31" s="9" t="s">
        <v>82</v>
      </c>
      <c r="B31" s="3">
        <v>26214</v>
      </c>
      <c r="C31" s="3">
        <v>26752</v>
      </c>
      <c r="D31" s="3">
        <v>27207</v>
      </c>
      <c r="E31" s="3">
        <v>27647</v>
      </c>
      <c r="F31" s="3">
        <v>28126</v>
      </c>
      <c r="G31" s="3">
        <v>29322</v>
      </c>
      <c r="H31" s="3">
        <v>31179</v>
      </c>
      <c r="I31" s="3">
        <v>32768</v>
      </c>
      <c r="J31" s="3">
        <v>33707</v>
      </c>
      <c r="K31" s="3">
        <v>34939</v>
      </c>
      <c r="L31" s="3">
        <v>35914</v>
      </c>
      <c r="M31" s="3">
        <v>36917</v>
      </c>
      <c r="N31" s="3">
        <v>39278</v>
      </c>
      <c r="O31" s="3">
        <v>42381</v>
      </c>
      <c r="P31" s="3">
        <v>43705</v>
      </c>
      <c r="Q31" s="3">
        <v>45391</v>
      </c>
      <c r="R31" s="3">
        <v>48248</v>
      </c>
      <c r="S31" s="3">
        <v>50386</v>
      </c>
      <c r="T31" s="3">
        <v>51134</v>
      </c>
      <c r="U31" s="3">
        <v>46138</v>
      </c>
      <c r="V31" s="3">
        <v>51223</v>
      </c>
      <c r="W31" s="3">
        <v>52550</v>
      </c>
      <c r="X31" s="3">
        <v>54198</v>
      </c>
      <c r="Y31" s="3">
        <v>55772</v>
      </c>
      <c r="Z31" s="3">
        <v>66032</v>
      </c>
      <c r="AA31" s="3">
        <v>64334</v>
      </c>
      <c r="AB31" s="3">
        <v>66672</v>
      </c>
      <c r="AC31" s="3">
        <v>72072</v>
      </c>
      <c r="AD31" s="3">
        <v>77052</v>
      </c>
      <c r="AE31" s="3">
        <v>80941</v>
      </c>
      <c r="AF31" s="3">
        <v>84485</v>
      </c>
      <c r="AG31" s="3">
        <v>88058</v>
      </c>
      <c r="AH31" s="3">
        <v>91650</v>
      </c>
      <c r="AI31" s="3">
        <v>95252</v>
      </c>
    </row>
    <row r="32" spans="1:35" x14ac:dyDescent="0.3">
      <c r="A32" s="9" t="s">
        <v>149</v>
      </c>
      <c r="B32" s="3">
        <v>10834</v>
      </c>
      <c r="C32" s="3">
        <v>10702</v>
      </c>
      <c r="D32" s="3">
        <v>11439</v>
      </c>
      <c r="E32" s="3">
        <v>12200</v>
      </c>
      <c r="F32" s="3">
        <v>12835</v>
      </c>
      <c r="G32" s="3">
        <v>13508</v>
      </c>
      <c r="H32" s="3">
        <v>14225</v>
      </c>
      <c r="I32" s="3">
        <v>15300</v>
      </c>
      <c r="J32" s="3">
        <v>17778</v>
      </c>
      <c r="K32" s="3">
        <v>18172</v>
      </c>
      <c r="L32" s="3">
        <v>18768</v>
      </c>
      <c r="M32" s="3">
        <v>19789</v>
      </c>
      <c r="N32" s="3">
        <v>21841</v>
      </c>
      <c r="O32" s="3">
        <v>23219</v>
      </c>
      <c r="P32" s="3">
        <v>23876</v>
      </c>
      <c r="Q32" s="3">
        <v>25154</v>
      </c>
      <c r="R32" s="3">
        <v>25982</v>
      </c>
      <c r="S32" s="3">
        <v>26732</v>
      </c>
      <c r="T32" s="3">
        <v>27439</v>
      </c>
      <c r="U32" s="3">
        <v>24848</v>
      </c>
      <c r="V32" s="3">
        <v>25408</v>
      </c>
      <c r="W32" s="3">
        <v>26154</v>
      </c>
      <c r="X32" s="3">
        <v>27193</v>
      </c>
      <c r="Y32" s="3">
        <v>28498</v>
      </c>
      <c r="Z32" s="3">
        <v>27699</v>
      </c>
      <c r="AA32" s="3">
        <v>31224</v>
      </c>
      <c r="AB32" s="3">
        <v>32750</v>
      </c>
      <c r="AC32" s="3">
        <v>36236</v>
      </c>
      <c r="AD32" s="3">
        <v>38797</v>
      </c>
      <c r="AE32" s="3">
        <v>40653</v>
      </c>
      <c r="AF32" s="3">
        <v>42790</v>
      </c>
      <c r="AG32" s="3">
        <v>45011</v>
      </c>
      <c r="AH32" s="3">
        <v>47285</v>
      </c>
      <c r="AI32" s="3">
        <v>49603</v>
      </c>
    </row>
    <row r="33" spans="1:35" x14ac:dyDescent="0.3">
      <c r="A33" s="7" t="s">
        <v>150</v>
      </c>
      <c r="B33" s="3">
        <v>96</v>
      </c>
      <c r="C33" s="3">
        <v>77</v>
      </c>
      <c r="D33" s="3">
        <v>72</v>
      </c>
      <c r="E33" s="3">
        <v>145</v>
      </c>
      <c r="F33" s="3">
        <v>136</v>
      </c>
      <c r="G33" s="3">
        <v>161</v>
      </c>
      <c r="H33" s="3">
        <v>136</v>
      </c>
      <c r="I33" s="3">
        <v>162</v>
      </c>
      <c r="J33" s="3">
        <v>233</v>
      </c>
      <c r="K33" s="3">
        <v>233</v>
      </c>
      <c r="L33" s="3">
        <v>249</v>
      </c>
      <c r="M33" s="3">
        <v>276</v>
      </c>
      <c r="N33" s="3">
        <v>319</v>
      </c>
      <c r="O33" s="3">
        <v>328</v>
      </c>
      <c r="P33" s="3">
        <v>394</v>
      </c>
      <c r="Q33" s="3">
        <v>377</v>
      </c>
      <c r="R33" s="3">
        <v>444</v>
      </c>
      <c r="S33" s="3">
        <v>469</v>
      </c>
      <c r="T33" s="3">
        <v>528</v>
      </c>
      <c r="U33" s="3">
        <v>436</v>
      </c>
      <c r="V33" s="3">
        <v>509</v>
      </c>
      <c r="W33" s="3">
        <v>531</v>
      </c>
      <c r="X33" s="3">
        <v>571</v>
      </c>
      <c r="Y33" s="3">
        <v>643</v>
      </c>
      <c r="Z33" s="3">
        <v>808</v>
      </c>
      <c r="AA33" s="3">
        <v>788</v>
      </c>
      <c r="AB33" s="3">
        <v>706</v>
      </c>
      <c r="AC33" s="3">
        <v>883</v>
      </c>
      <c r="AD33" s="3">
        <v>987</v>
      </c>
      <c r="AE33" s="3">
        <v>1005</v>
      </c>
      <c r="AF33" s="3">
        <v>1022</v>
      </c>
      <c r="AG33" s="3">
        <v>1039</v>
      </c>
      <c r="AH33" s="3">
        <v>1056</v>
      </c>
      <c r="AI33" s="3">
        <v>1073</v>
      </c>
    </row>
    <row r="34" spans="1:35" x14ac:dyDescent="0.3">
      <c r="A34" s="7" t="s">
        <v>151</v>
      </c>
      <c r="B34" s="3">
        <v>0</v>
      </c>
      <c r="C34" s="3">
        <v>0</v>
      </c>
      <c r="D34" s="3">
        <v>0</v>
      </c>
      <c r="E34" s="3">
        <v>0</v>
      </c>
      <c r="F34" s="3">
        <v>0</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164</v>
      </c>
      <c r="AA34" s="3">
        <v>53</v>
      </c>
      <c r="AB34" s="3">
        <v>0</v>
      </c>
      <c r="AC34" s="3">
        <v>0</v>
      </c>
      <c r="AD34" s="3">
        <v>0</v>
      </c>
      <c r="AE34" s="3">
        <v>0</v>
      </c>
      <c r="AF34" s="3">
        <v>0</v>
      </c>
      <c r="AG34" s="3">
        <v>0</v>
      </c>
      <c r="AH34" s="3">
        <v>0</v>
      </c>
      <c r="AI34" s="3">
        <v>0</v>
      </c>
    </row>
    <row r="35" spans="1:35" x14ac:dyDescent="0.3">
      <c r="A35" s="7" t="s">
        <v>152</v>
      </c>
      <c r="B35" s="3">
        <v>0</v>
      </c>
      <c r="C35" s="3">
        <v>0</v>
      </c>
      <c r="D35" s="3">
        <v>0</v>
      </c>
      <c r="E35" s="3">
        <v>0</v>
      </c>
      <c r="F35" s="3">
        <v>0</v>
      </c>
      <c r="G35" s="3">
        <v>0</v>
      </c>
      <c r="H35" s="3">
        <v>0</v>
      </c>
      <c r="I35" s="3">
        <v>0</v>
      </c>
      <c r="J35" s="3">
        <v>22</v>
      </c>
      <c r="K35" s="3">
        <v>19</v>
      </c>
      <c r="L35" s="3">
        <v>20</v>
      </c>
      <c r="M35" s="3">
        <v>53</v>
      </c>
      <c r="N35" s="3">
        <v>61</v>
      </c>
      <c r="O35" s="3">
        <v>20</v>
      </c>
      <c r="P35" s="3">
        <v>38</v>
      </c>
      <c r="Q35" s="3">
        <v>31</v>
      </c>
      <c r="R35" s="3">
        <v>27</v>
      </c>
      <c r="S35" s="3">
        <v>26</v>
      </c>
      <c r="T35" s="3">
        <v>22</v>
      </c>
      <c r="U35" s="3">
        <v>25</v>
      </c>
      <c r="V35" s="3">
        <v>31</v>
      </c>
      <c r="W35" s="3">
        <v>26</v>
      </c>
      <c r="X35" s="3">
        <v>22</v>
      </c>
      <c r="Y35" s="3">
        <v>25</v>
      </c>
      <c r="Z35" s="3">
        <v>11</v>
      </c>
      <c r="AA35" s="3">
        <v>17</v>
      </c>
      <c r="AB35" s="3">
        <v>13</v>
      </c>
      <c r="AC35" s="3">
        <v>23</v>
      </c>
      <c r="AD35" s="3">
        <v>22</v>
      </c>
      <c r="AE35" s="3">
        <v>23</v>
      </c>
      <c r="AF35" s="3">
        <v>24</v>
      </c>
      <c r="AG35" s="3">
        <v>25</v>
      </c>
      <c r="AH35" s="3">
        <v>26</v>
      </c>
      <c r="AI35" s="3">
        <v>27</v>
      </c>
    </row>
    <row r="36" spans="1:35" x14ac:dyDescent="0.3">
      <c r="A36" s="15" t="s">
        <v>153</v>
      </c>
      <c r="B36" s="3">
        <v>218</v>
      </c>
      <c r="C36" s="3">
        <v>284</v>
      </c>
      <c r="D36" s="3">
        <v>363</v>
      </c>
      <c r="E36" s="3">
        <v>316</v>
      </c>
      <c r="F36" s="3">
        <v>465</v>
      </c>
      <c r="G36" s="3">
        <v>456</v>
      </c>
      <c r="H36" s="3">
        <v>285</v>
      </c>
      <c r="I36" s="3">
        <v>354</v>
      </c>
      <c r="J36" s="3">
        <v>387</v>
      </c>
      <c r="K36" s="3">
        <v>566</v>
      </c>
      <c r="L36" s="3">
        <v>510</v>
      </c>
      <c r="M36" s="3">
        <v>591</v>
      </c>
      <c r="N36" s="3">
        <v>645</v>
      </c>
      <c r="O36" s="3">
        <v>585</v>
      </c>
      <c r="P36" s="3">
        <v>920</v>
      </c>
      <c r="Q36" s="3">
        <v>743</v>
      </c>
      <c r="R36" s="3">
        <v>1152</v>
      </c>
      <c r="S36" s="3">
        <v>1310</v>
      </c>
      <c r="T36" s="3">
        <v>1455</v>
      </c>
      <c r="U36" s="3">
        <v>1078</v>
      </c>
      <c r="V36" s="3">
        <v>190</v>
      </c>
      <c r="W36" s="3">
        <v>180</v>
      </c>
      <c r="X36" s="3">
        <v>194</v>
      </c>
      <c r="Y36" s="3">
        <v>167</v>
      </c>
      <c r="Z36" s="3">
        <v>470</v>
      </c>
      <c r="AA36" s="3">
        <v>156</v>
      </c>
      <c r="AB36" s="3">
        <v>176</v>
      </c>
      <c r="AC36" s="3">
        <v>187</v>
      </c>
      <c r="AD36" s="3">
        <v>188</v>
      </c>
      <c r="AE36" s="3">
        <v>154</v>
      </c>
      <c r="AF36" s="3">
        <v>156</v>
      </c>
      <c r="AG36" s="3">
        <v>157</v>
      </c>
      <c r="AH36" s="3">
        <v>159</v>
      </c>
      <c r="AI36" s="3">
        <v>161</v>
      </c>
    </row>
    <row r="37" spans="1:35" x14ac:dyDescent="0.3">
      <c r="A37" s="7" t="s">
        <v>154</v>
      </c>
      <c r="B37" s="3">
        <v>41</v>
      </c>
      <c r="C37" s="3">
        <v>43</v>
      </c>
      <c r="D37" s="3">
        <v>47</v>
      </c>
      <c r="E37" s="3">
        <v>57</v>
      </c>
      <c r="F37" s="3">
        <v>53</v>
      </c>
      <c r="G37" s="3">
        <v>123</v>
      </c>
      <c r="H37" s="3">
        <v>74</v>
      </c>
      <c r="I37" s="3">
        <v>88</v>
      </c>
      <c r="J37" s="3">
        <v>41</v>
      </c>
      <c r="K37" s="3">
        <v>50</v>
      </c>
      <c r="L37" s="3">
        <v>48</v>
      </c>
      <c r="M37" s="3">
        <v>59</v>
      </c>
      <c r="N37" s="3">
        <v>50</v>
      </c>
      <c r="O37" s="3">
        <v>59</v>
      </c>
      <c r="P37" s="3">
        <v>62</v>
      </c>
      <c r="Q37" s="3">
        <v>74</v>
      </c>
      <c r="R37" s="3">
        <v>76</v>
      </c>
      <c r="S37" s="3">
        <v>64</v>
      </c>
      <c r="T37" s="3">
        <v>82</v>
      </c>
      <c r="U37" s="3">
        <v>63</v>
      </c>
      <c r="V37" s="3">
        <v>70</v>
      </c>
      <c r="W37" s="3">
        <v>88</v>
      </c>
      <c r="X37" s="3">
        <v>84</v>
      </c>
      <c r="Y37" s="3">
        <v>83</v>
      </c>
      <c r="Z37" s="3">
        <v>154</v>
      </c>
      <c r="AA37" s="3">
        <v>83</v>
      </c>
      <c r="AB37" s="3">
        <v>89</v>
      </c>
      <c r="AC37" s="3">
        <v>124</v>
      </c>
      <c r="AD37" s="3">
        <v>125</v>
      </c>
      <c r="AE37" s="3">
        <v>91</v>
      </c>
      <c r="AF37" s="3">
        <v>93</v>
      </c>
      <c r="AG37" s="3">
        <v>94</v>
      </c>
      <c r="AH37" s="3">
        <v>96</v>
      </c>
      <c r="AI37" s="3">
        <v>98</v>
      </c>
    </row>
    <row r="38" spans="1:35" x14ac:dyDescent="0.3">
      <c r="A38" s="7" t="s">
        <v>155</v>
      </c>
      <c r="B38" s="3">
        <v>4</v>
      </c>
      <c r="C38" s="3">
        <v>4</v>
      </c>
      <c r="D38" s="3">
        <v>42</v>
      </c>
      <c r="E38" s="3">
        <v>8</v>
      </c>
      <c r="F38" s="3">
        <v>5</v>
      </c>
      <c r="G38" s="3">
        <v>2</v>
      </c>
      <c r="H38" s="3">
        <v>2</v>
      </c>
      <c r="I38" s="3">
        <v>2</v>
      </c>
      <c r="J38" s="3">
        <v>2</v>
      </c>
      <c r="K38" s="3">
        <v>1</v>
      </c>
      <c r="L38" s="3">
        <v>30</v>
      </c>
      <c r="M38" s="3">
        <v>28</v>
      </c>
      <c r="N38" s="3">
        <v>34</v>
      </c>
      <c r="O38" s="3">
        <v>35</v>
      </c>
      <c r="P38" s="3">
        <v>42</v>
      </c>
      <c r="Q38" s="3">
        <v>40</v>
      </c>
      <c r="R38" s="3">
        <v>43</v>
      </c>
      <c r="S38" s="3">
        <v>52</v>
      </c>
      <c r="T38" s="3">
        <v>56</v>
      </c>
      <c r="U38" s="3">
        <v>56</v>
      </c>
      <c r="V38" s="3">
        <v>89</v>
      </c>
      <c r="W38" s="3">
        <v>63</v>
      </c>
      <c r="X38" s="3">
        <v>52</v>
      </c>
      <c r="Y38" s="3">
        <v>54</v>
      </c>
      <c r="Z38" s="3">
        <v>282</v>
      </c>
      <c r="AA38" s="3">
        <v>37</v>
      </c>
      <c r="AB38" s="3">
        <v>34</v>
      </c>
      <c r="AC38" s="3">
        <v>34</v>
      </c>
      <c r="AD38" s="3">
        <v>34</v>
      </c>
      <c r="AE38" s="3">
        <v>34</v>
      </c>
      <c r="AF38" s="3">
        <v>34</v>
      </c>
      <c r="AG38" s="3">
        <v>34</v>
      </c>
      <c r="AH38" s="3">
        <v>34</v>
      </c>
      <c r="AI38" s="3">
        <v>34</v>
      </c>
    </row>
    <row r="39" spans="1:35" x14ac:dyDescent="0.3">
      <c r="A39" s="7" t="s">
        <v>156</v>
      </c>
      <c r="B39" s="3">
        <v>172</v>
      </c>
      <c r="C39" s="3">
        <v>237</v>
      </c>
      <c r="D39" s="3">
        <v>274</v>
      </c>
      <c r="E39" s="3">
        <v>252</v>
      </c>
      <c r="F39" s="3">
        <v>408</v>
      </c>
      <c r="G39" s="3">
        <v>332</v>
      </c>
      <c r="H39" s="3">
        <v>209</v>
      </c>
      <c r="I39" s="3">
        <v>264</v>
      </c>
      <c r="J39" s="3">
        <v>344</v>
      </c>
      <c r="K39" s="3">
        <v>515</v>
      </c>
      <c r="L39" s="3">
        <v>432</v>
      </c>
      <c r="M39" s="3">
        <v>503</v>
      </c>
      <c r="N39" s="3">
        <v>562</v>
      </c>
      <c r="O39" s="3">
        <v>492</v>
      </c>
      <c r="P39" s="3">
        <v>816</v>
      </c>
      <c r="Q39" s="3">
        <v>629</v>
      </c>
      <c r="R39" s="3">
        <v>1033</v>
      </c>
      <c r="S39" s="3">
        <v>1195</v>
      </c>
      <c r="T39" s="3">
        <v>1317</v>
      </c>
      <c r="U39" s="3">
        <v>958</v>
      </c>
      <c r="V39" s="3">
        <v>32</v>
      </c>
      <c r="W39" s="3">
        <v>29</v>
      </c>
      <c r="X39" s="3">
        <v>58</v>
      </c>
      <c r="Y39" s="3">
        <v>30</v>
      </c>
      <c r="Z39" s="3">
        <v>34</v>
      </c>
      <c r="AA39" s="3">
        <v>37</v>
      </c>
      <c r="AB39" s="3">
        <v>53</v>
      </c>
      <c r="AC39" s="3">
        <v>29</v>
      </c>
      <c r="AD39" s="3">
        <v>29</v>
      </c>
      <c r="AE39" s="3">
        <v>29</v>
      </c>
      <c r="AF39" s="3">
        <v>29</v>
      </c>
      <c r="AG39" s="3">
        <v>29</v>
      </c>
      <c r="AH39" s="3">
        <v>29</v>
      </c>
      <c r="AI39" s="3">
        <v>29</v>
      </c>
    </row>
    <row r="40" spans="1:35" x14ac:dyDescent="0.3">
      <c r="A40" s="15" t="s">
        <v>157</v>
      </c>
      <c r="B40" s="3">
        <v>44</v>
      </c>
      <c r="C40" s="3">
        <v>50</v>
      </c>
      <c r="D40" s="3">
        <v>79</v>
      </c>
      <c r="E40" s="3">
        <v>143</v>
      </c>
      <c r="F40" s="3">
        <v>168</v>
      </c>
      <c r="G40" s="3">
        <v>329</v>
      </c>
      <c r="H40" s="3">
        <v>168</v>
      </c>
      <c r="I40" s="3">
        <v>146</v>
      </c>
      <c r="J40" s="3">
        <v>206</v>
      </c>
      <c r="K40" s="3">
        <v>211</v>
      </c>
      <c r="L40" s="3">
        <v>247</v>
      </c>
      <c r="M40" s="3">
        <v>188</v>
      </c>
      <c r="N40" s="3">
        <v>193</v>
      </c>
      <c r="O40" s="3">
        <v>220</v>
      </c>
      <c r="P40" s="3">
        <v>261</v>
      </c>
      <c r="Q40" s="3">
        <v>262</v>
      </c>
      <c r="R40" s="3">
        <v>250</v>
      </c>
      <c r="S40" s="3">
        <v>271</v>
      </c>
      <c r="T40" s="3">
        <v>313</v>
      </c>
      <c r="U40" s="3">
        <v>283</v>
      </c>
      <c r="V40" s="3">
        <v>9416</v>
      </c>
      <c r="W40" s="3">
        <v>9839</v>
      </c>
      <c r="X40" s="3">
        <v>10107</v>
      </c>
      <c r="Y40" s="3">
        <v>10448</v>
      </c>
      <c r="Z40" s="3">
        <v>10586</v>
      </c>
      <c r="AA40" s="3">
        <v>10980</v>
      </c>
      <c r="AB40" s="3">
        <v>11948</v>
      </c>
      <c r="AC40" s="3">
        <v>12865</v>
      </c>
      <c r="AD40" s="3">
        <v>13938</v>
      </c>
      <c r="AE40" s="3">
        <v>14289</v>
      </c>
      <c r="AF40" s="3">
        <v>14840</v>
      </c>
      <c r="AG40" s="3">
        <v>15514</v>
      </c>
      <c r="AH40" s="3">
        <v>16161</v>
      </c>
      <c r="AI40" s="3">
        <v>16783</v>
      </c>
    </row>
    <row r="41" spans="1:35" x14ac:dyDescent="0.3">
      <c r="A41" s="7" t="s">
        <v>158</v>
      </c>
      <c r="B41" s="3">
        <v>44</v>
      </c>
      <c r="C41" s="3">
        <v>50</v>
      </c>
      <c r="D41" s="3">
        <v>79</v>
      </c>
      <c r="E41" s="3">
        <v>143</v>
      </c>
      <c r="F41" s="3">
        <v>168</v>
      </c>
      <c r="G41" s="3">
        <v>158</v>
      </c>
      <c r="H41" s="3">
        <v>168</v>
      </c>
      <c r="I41" s="3">
        <v>146</v>
      </c>
      <c r="J41" s="3">
        <v>206</v>
      </c>
      <c r="K41" s="3">
        <v>211</v>
      </c>
      <c r="L41" s="3">
        <v>153</v>
      </c>
      <c r="M41" s="3">
        <v>188</v>
      </c>
      <c r="N41" s="3">
        <v>193</v>
      </c>
      <c r="O41" s="3">
        <v>220</v>
      </c>
      <c r="P41" s="3">
        <v>261</v>
      </c>
      <c r="Q41" s="3">
        <v>262</v>
      </c>
      <c r="R41" s="3">
        <v>250</v>
      </c>
      <c r="S41" s="3">
        <v>271</v>
      </c>
      <c r="T41" s="3">
        <v>313</v>
      </c>
      <c r="U41" s="3">
        <v>283</v>
      </c>
      <c r="V41" s="3">
        <v>9416</v>
      </c>
      <c r="W41" s="3">
        <v>9839</v>
      </c>
      <c r="X41" s="3">
        <v>10107</v>
      </c>
      <c r="Y41" s="3">
        <v>10448</v>
      </c>
      <c r="Z41" s="3">
        <v>10586</v>
      </c>
      <c r="AA41" s="3">
        <v>10980</v>
      </c>
      <c r="AB41" s="3">
        <v>11948</v>
      </c>
      <c r="AC41" s="3">
        <v>12865</v>
      </c>
      <c r="AD41" s="3">
        <v>13938</v>
      </c>
      <c r="AE41" s="3">
        <v>14289</v>
      </c>
      <c r="AF41" s="3">
        <v>14840</v>
      </c>
      <c r="AG41" s="3">
        <v>15514</v>
      </c>
      <c r="AH41" s="3">
        <v>16161</v>
      </c>
      <c r="AI41" s="3">
        <v>16783</v>
      </c>
    </row>
    <row r="42" spans="1:35" x14ac:dyDescent="0.3">
      <c r="A42" s="7" t="s">
        <v>159</v>
      </c>
      <c r="B42" s="3">
        <v>0</v>
      </c>
      <c r="C42" s="3">
        <v>0</v>
      </c>
      <c r="D42" s="3">
        <v>0</v>
      </c>
      <c r="E42" s="3">
        <v>0</v>
      </c>
      <c r="F42" s="3">
        <v>0</v>
      </c>
      <c r="G42" s="3">
        <v>171</v>
      </c>
      <c r="H42" s="3">
        <v>0</v>
      </c>
      <c r="I42" s="3">
        <v>0</v>
      </c>
      <c r="J42" s="3">
        <v>0</v>
      </c>
      <c r="K42" s="3">
        <v>0</v>
      </c>
      <c r="L42" s="3">
        <v>94</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row>
    <row r="43" spans="1:35" x14ac:dyDescent="0.3">
      <c r="A43" s="15" t="s">
        <v>160</v>
      </c>
      <c r="B43" s="3">
        <v>197</v>
      </c>
      <c r="C43" s="3">
        <v>239</v>
      </c>
      <c r="D43" s="3">
        <v>200</v>
      </c>
      <c r="E43" s="3">
        <v>218</v>
      </c>
      <c r="F43" s="3">
        <v>184</v>
      </c>
      <c r="G43" s="3">
        <v>116</v>
      </c>
      <c r="H43" s="3">
        <v>110</v>
      </c>
      <c r="I43" s="3">
        <v>109</v>
      </c>
      <c r="J43" s="3">
        <v>112</v>
      </c>
      <c r="K43" s="3">
        <v>106</v>
      </c>
      <c r="L43" s="3">
        <v>104</v>
      </c>
      <c r="M43" s="3">
        <v>106</v>
      </c>
      <c r="N43" s="3">
        <v>113</v>
      </c>
      <c r="O43" s="3">
        <v>115</v>
      </c>
      <c r="P43" s="3">
        <v>125</v>
      </c>
      <c r="Q43" s="3">
        <v>182</v>
      </c>
      <c r="R43" s="3">
        <v>138</v>
      </c>
      <c r="S43" s="3">
        <v>160</v>
      </c>
      <c r="T43" s="3">
        <v>181</v>
      </c>
      <c r="U43" s="3">
        <v>235</v>
      </c>
      <c r="V43" s="3">
        <v>23</v>
      </c>
      <c r="W43" s="3">
        <v>11</v>
      </c>
      <c r="X43" s="3">
        <v>-40</v>
      </c>
      <c r="Y43" s="3">
        <v>-37</v>
      </c>
      <c r="Z43" s="3">
        <v>-66</v>
      </c>
      <c r="AA43" s="3">
        <v>11</v>
      </c>
      <c r="AB43" s="3">
        <v>11</v>
      </c>
      <c r="AC43" s="3">
        <v>13</v>
      </c>
      <c r="AD43" s="3">
        <v>13</v>
      </c>
      <c r="AE43" s="3">
        <v>13</v>
      </c>
      <c r="AF43" s="3">
        <v>13</v>
      </c>
      <c r="AG43" s="3">
        <v>42</v>
      </c>
      <c r="AH43" s="3">
        <v>130</v>
      </c>
      <c r="AI43" s="3">
        <v>252</v>
      </c>
    </row>
    <row r="44" spans="1:35" x14ac:dyDescent="0.3">
      <c r="A44" s="12" t="s">
        <v>161</v>
      </c>
      <c r="B44" s="12">
        <v>-768</v>
      </c>
      <c r="C44" s="12">
        <v>462</v>
      </c>
      <c r="D44" s="12">
        <v>506</v>
      </c>
      <c r="E44" s="12">
        <v>1071</v>
      </c>
      <c r="F44" s="12">
        <v>853</v>
      </c>
      <c r="G44" s="12">
        <v>1677</v>
      </c>
      <c r="H44" s="12">
        <v>998</v>
      </c>
      <c r="I44" s="12">
        <v>-1175</v>
      </c>
      <c r="J44" s="12">
        <v>-258</v>
      </c>
      <c r="K44" s="12">
        <v>-321</v>
      </c>
      <c r="L44" s="12">
        <v>778</v>
      </c>
      <c r="M44" s="12">
        <v>1455</v>
      </c>
      <c r="N44" s="12">
        <v>1209</v>
      </c>
      <c r="O44" s="12">
        <v>-2621</v>
      </c>
      <c r="P44" s="12">
        <v>-728</v>
      </c>
      <c r="Q44" s="12">
        <v>61</v>
      </c>
      <c r="R44" s="12">
        <v>-389</v>
      </c>
      <c r="S44" s="12">
        <v>-362</v>
      </c>
      <c r="T44" s="12">
        <v>-153</v>
      </c>
      <c r="U44" s="12">
        <v>788</v>
      </c>
      <c r="V44" s="12">
        <v>-279</v>
      </c>
      <c r="W44" s="12">
        <v>805</v>
      </c>
      <c r="X44" s="12">
        <v>-254</v>
      </c>
      <c r="Y44" s="12">
        <v>1048</v>
      </c>
      <c r="Z44" s="12">
        <v>1379</v>
      </c>
      <c r="AA44" s="12">
        <v>1456</v>
      </c>
      <c r="AB44" s="12">
        <v>-190</v>
      </c>
      <c r="AC44" s="12">
        <v>1924</v>
      </c>
      <c r="AD44" s="12">
        <v>-494</v>
      </c>
      <c r="AE44" s="12">
        <v>-21</v>
      </c>
      <c r="AF44" s="12">
        <v>-1406</v>
      </c>
      <c r="AG44" s="12">
        <v>-2581</v>
      </c>
      <c r="AH44" s="12">
        <v>-3621</v>
      </c>
      <c r="AI44" s="12">
        <v>-4700</v>
      </c>
    </row>
    <row r="45" spans="1:35" x14ac:dyDescent="0.3">
      <c r="A45" s="7" t="s">
        <v>162</v>
      </c>
      <c r="B45" s="3">
        <v>-537</v>
      </c>
      <c r="C45" s="3">
        <v>982</v>
      </c>
      <c r="D45" s="3">
        <v>911</v>
      </c>
      <c r="E45" s="3">
        <v>1043</v>
      </c>
      <c r="F45" s="3">
        <v>1406</v>
      </c>
      <c r="G45" s="3">
        <v>1051</v>
      </c>
      <c r="H45" s="3">
        <v>1501</v>
      </c>
      <c r="I45" s="3">
        <v>-632</v>
      </c>
      <c r="J45" s="3">
        <v>120</v>
      </c>
      <c r="K45" s="3">
        <v>443</v>
      </c>
      <c r="L45" s="3">
        <v>1413</v>
      </c>
      <c r="M45" s="3">
        <v>2059</v>
      </c>
      <c r="N45" s="3">
        <v>1674</v>
      </c>
      <c r="O45" s="3">
        <v>-2000</v>
      </c>
      <c r="P45" s="3">
        <v>318</v>
      </c>
      <c r="Q45" s="3">
        <v>945</v>
      </c>
      <c r="R45" s="3">
        <v>941</v>
      </c>
      <c r="S45" s="3">
        <v>1106</v>
      </c>
      <c r="T45" s="3">
        <v>1419</v>
      </c>
      <c r="U45" s="3">
        <v>1967</v>
      </c>
      <c r="V45" s="3">
        <v>26</v>
      </c>
      <c r="W45" s="3">
        <v>1048</v>
      </c>
      <c r="X45" s="3">
        <v>-25</v>
      </c>
      <c r="Y45" s="3">
        <v>1296</v>
      </c>
      <c r="Z45" s="3">
        <v>1906</v>
      </c>
      <c r="AA45" s="3">
        <v>1648</v>
      </c>
      <c r="AB45" s="3">
        <v>-145</v>
      </c>
      <c r="AC45" s="3">
        <v>2141</v>
      </c>
      <c r="AD45" s="3">
        <v>-234</v>
      </c>
      <c r="AE45" s="3">
        <v>210</v>
      </c>
      <c r="AF45" s="3">
        <v>-1169</v>
      </c>
      <c r="AG45" s="3">
        <v>-2339</v>
      </c>
      <c r="AH45" s="3">
        <v>-3373</v>
      </c>
      <c r="AI45" s="3">
        <v>-4445</v>
      </c>
    </row>
    <row r="46" spans="1:35" x14ac:dyDescent="0.3">
      <c r="A46" s="12" t="s">
        <v>163</v>
      </c>
      <c r="B46" s="12">
        <v>-571</v>
      </c>
      <c r="C46" s="12">
        <v>701</v>
      </c>
      <c r="D46" s="12">
        <v>705</v>
      </c>
      <c r="E46" s="12">
        <v>1289</v>
      </c>
      <c r="F46" s="12">
        <v>1037</v>
      </c>
      <c r="G46" s="12">
        <v>1793</v>
      </c>
      <c r="H46" s="12">
        <v>1107</v>
      </c>
      <c r="I46" s="12">
        <v>-1066</v>
      </c>
      <c r="J46" s="12">
        <v>-145</v>
      </c>
      <c r="K46" s="12">
        <v>-215</v>
      </c>
      <c r="L46" s="12">
        <v>882</v>
      </c>
      <c r="M46" s="12">
        <v>1561</v>
      </c>
      <c r="N46" s="12">
        <v>1322</v>
      </c>
      <c r="O46" s="12">
        <v>-2506</v>
      </c>
      <c r="P46" s="12">
        <v>-603</v>
      </c>
      <c r="Q46" s="12">
        <v>243</v>
      </c>
      <c r="R46" s="12">
        <v>-251</v>
      </c>
      <c r="S46" s="12">
        <v>-202</v>
      </c>
      <c r="T46" s="12">
        <v>28</v>
      </c>
      <c r="U46" s="12">
        <v>1023</v>
      </c>
      <c r="V46" s="12">
        <v>-256</v>
      </c>
      <c r="W46" s="12">
        <v>816</v>
      </c>
      <c r="X46" s="12">
        <v>-294</v>
      </c>
      <c r="Y46" s="12">
        <v>1011</v>
      </c>
      <c r="Z46" s="12">
        <v>1313</v>
      </c>
      <c r="AA46" s="12">
        <v>1467</v>
      </c>
      <c r="AB46" s="12">
        <v>-179</v>
      </c>
      <c r="AC46" s="12">
        <v>1937</v>
      </c>
      <c r="AD46" s="12">
        <v>-481</v>
      </c>
      <c r="AE46" s="12">
        <v>-8</v>
      </c>
      <c r="AF46" s="12">
        <v>-1392</v>
      </c>
      <c r="AG46" s="12">
        <v>-2540</v>
      </c>
      <c r="AH46" s="12">
        <v>-3491</v>
      </c>
      <c r="AI46" s="12">
        <v>-4448</v>
      </c>
    </row>
    <row r="47" spans="1:35" x14ac:dyDescent="0.3">
      <c r="A47" s="3" t="s">
        <v>164</v>
      </c>
      <c r="B47" s="3">
        <v>12263</v>
      </c>
      <c r="C47" s="3">
        <v>12141</v>
      </c>
      <c r="D47" s="3">
        <v>12913</v>
      </c>
      <c r="E47" s="3">
        <v>13701</v>
      </c>
      <c r="F47" s="3">
        <v>14348</v>
      </c>
      <c r="G47" s="3">
        <v>15105</v>
      </c>
      <c r="H47" s="3">
        <v>15952</v>
      </c>
      <c r="I47" s="3">
        <v>17116</v>
      </c>
      <c r="J47" s="3">
        <v>19631</v>
      </c>
      <c r="K47" s="3">
        <v>20092</v>
      </c>
      <c r="L47" s="3">
        <v>20754</v>
      </c>
      <c r="M47" s="3">
        <v>21829</v>
      </c>
      <c r="N47" s="3">
        <v>23972</v>
      </c>
      <c r="O47" s="3">
        <v>25450</v>
      </c>
      <c r="P47" s="3">
        <v>26137</v>
      </c>
      <c r="Q47" s="3">
        <v>27459</v>
      </c>
      <c r="R47" s="3">
        <v>28336</v>
      </c>
      <c r="S47" s="3">
        <v>29102</v>
      </c>
      <c r="T47" s="3">
        <v>29882</v>
      </c>
      <c r="U47" s="3">
        <v>27174</v>
      </c>
      <c r="V47" s="3">
        <v>27744</v>
      </c>
      <c r="W47" s="3">
        <v>28511</v>
      </c>
      <c r="X47" s="3">
        <v>29604</v>
      </c>
      <c r="Y47" s="3">
        <v>30766</v>
      </c>
      <c r="Z47" s="3">
        <v>30021</v>
      </c>
      <c r="AA47" s="3">
        <v>33616</v>
      </c>
      <c r="AB47" s="3">
        <v>35216</v>
      </c>
      <c r="AC47" s="3">
        <v>38768</v>
      </c>
      <c r="AD47" s="3">
        <v>41397</v>
      </c>
      <c r="AE47" s="3">
        <v>43313</v>
      </c>
      <c r="AF47" s="3">
        <v>45507</v>
      </c>
      <c r="AG47" s="3">
        <v>47785</v>
      </c>
      <c r="AH47" s="3">
        <v>50116</v>
      </c>
      <c r="AI47" s="3">
        <v>52479</v>
      </c>
    </row>
  </sheetData>
  <mergeCells count="1">
    <mergeCell ref="A1:AI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1D85-EAA2-46BD-B54A-C4F33B3194A5}">
  <dimension ref="A1:AI5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9" width="6" style="1" bestFit="1" customWidth="1"/>
    <col min="20" max="35" width="7" style="1" bestFit="1" customWidth="1"/>
    <col min="36" max="16384" width="9.109375" style="1"/>
  </cols>
  <sheetData>
    <row r="1" spans="1:35" ht="15" customHeight="1" x14ac:dyDescent="0.3">
      <c r="A1" s="28" t="s">
        <v>79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2"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81</v>
      </c>
      <c r="B4" s="11">
        <v>46940</v>
      </c>
      <c r="C4" s="11">
        <v>47914</v>
      </c>
      <c r="D4" s="11">
        <v>49308</v>
      </c>
      <c r="E4" s="11">
        <v>50938</v>
      </c>
      <c r="F4" s="11">
        <v>52713</v>
      </c>
      <c r="G4" s="11">
        <v>55115</v>
      </c>
      <c r="H4" s="11">
        <v>58782</v>
      </c>
      <c r="I4" s="11">
        <v>61928</v>
      </c>
      <c r="J4" s="11">
        <v>65117</v>
      </c>
      <c r="K4" s="11">
        <v>67344</v>
      </c>
      <c r="L4" s="11">
        <v>69626</v>
      </c>
      <c r="M4" s="11">
        <v>73366</v>
      </c>
      <c r="N4" s="11">
        <v>79012</v>
      </c>
      <c r="O4" s="11">
        <v>84733</v>
      </c>
      <c r="P4" s="11">
        <v>87225</v>
      </c>
      <c r="Q4" s="11">
        <v>91367</v>
      </c>
      <c r="R4" s="11">
        <v>95761</v>
      </c>
      <c r="S4" s="11">
        <v>99059</v>
      </c>
      <c r="T4" s="11">
        <v>100878</v>
      </c>
      <c r="U4" s="11">
        <v>102923</v>
      </c>
      <c r="V4" s="11">
        <v>106102</v>
      </c>
      <c r="W4" s="11">
        <v>109350</v>
      </c>
      <c r="X4" s="11">
        <v>113006</v>
      </c>
      <c r="Y4" s="11">
        <v>117109</v>
      </c>
      <c r="Z4" s="11">
        <v>128128</v>
      </c>
      <c r="AA4" s="11">
        <v>131625</v>
      </c>
      <c r="AB4" s="11">
        <v>139932</v>
      </c>
      <c r="AC4" s="11">
        <v>150965</v>
      </c>
      <c r="AD4" s="11">
        <v>160295</v>
      </c>
      <c r="AE4" s="11">
        <v>167984</v>
      </c>
      <c r="AF4" s="11">
        <v>175209</v>
      </c>
      <c r="AG4" s="11">
        <v>182753</v>
      </c>
      <c r="AH4" s="11">
        <v>190425</v>
      </c>
      <c r="AI4" s="11">
        <v>198066</v>
      </c>
    </row>
    <row r="5" spans="1:35" x14ac:dyDescent="0.3">
      <c r="A5" s="15" t="s">
        <v>82</v>
      </c>
      <c r="B5" s="3">
        <v>33909</v>
      </c>
      <c r="C5" s="3">
        <v>34952</v>
      </c>
      <c r="D5" s="3">
        <v>35649</v>
      </c>
      <c r="E5" s="3">
        <v>36292</v>
      </c>
      <c r="F5" s="3">
        <v>37232</v>
      </c>
      <c r="G5" s="3">
        <v>38790</v>
      </c>
      <c r="H5" s="3">
        <v>41466</v>
      </c>
      <c r="I5" s="3">
        <v>43353</v>
      </c>
      <c r="J5" s="3">
        <v>45024</v>
      </c>
      <c r="K5" s="3">
        <v>46678</v>
      </c>
      <c r="L5" s="3">
        <v>48278</v>
      </c>
      <c r="M5" s="3">
        <v>50803</v>
      </c>
      <c r="N5" s="3">
        <v>54067</v>
      </c>
      <c r="O5" s="3">
        <v>58197</v>
      </c>
      <c r="P5" s="3">
        <v>59718</v>
      </c>
      <c r="Q5" s="3">
        <v>62196</v>
      </c>
      <c r="R5" s="3">
        <v>65447</v>
      </c>
      <c r="S5" s="3">
        <v>68256</v>
      </c>
      <c r="T5" s="3">
        <v>69257</v>
      </c>
      <c r="U5" s="3">
        <v>70745</v>
      </c>
      <c r="V5" s="3">
        <v>72875</v>
      </c>
      <c r="W5" s="3">
        <v>75176</v>
      </c>
      <c r="X5" s="3">
        <v>77442</v>
      </c>
      <c r="Y5" s="3">
        <v>80059</v>
      </c>
      <c r="Z5" s="3">
        <v>91527</v>
      </c>
      <c r="AA5" s="3">
        <v>90532</v>
      </c>
      <c r="AB5" s="3">
        <v>95074</v>
      </c>
      <c r="AC5" s="3">
        <v>102986</v>
      </c>
      <c r="AD5" s="3">
        <v>109442</v>
      </c>
      <c r="AE5" s="3">
        <v>114857</v>
      </c>
      <c r="AF5" s="3">
        <v>119461</v>
      </c>
      <c r="AG5" s="3">
        <v>124284</v>
      </c>
      <c r="AH5" s="3">
        <v>129116</v>
      </c>
      <c r="AI5" s="3">
        <v>133914</v>
      </c>
    </row>
    <row r="6" spans="1:35" ht="15" thickBot="1" x14ac:dyDescent="0.35">
      <c r="A6" s="15" t="s">
        <v>83</v>
      </c>
      <c r="B6" s="3">
        <v>13032</v>
      </c>
      <c r="C6" s="3">
        <v>12962</v>
      </c>
      <c r="D6" s="3">
        <v>13659</v>
      </c>
      <c r="E6" s="3">
        <v>14646</v>
      </c>
      <c r="F6" s="3">
        <v>15481</v>
      </c>
      <c r="G6" s="3">
        <v>16325</v>
      </c>
      <c r="H6" s="3">
        <v>17316</v>
      </c>
      <c r="I6" s="3">
        <v>18575</v>
      </c>
      <c r="J6" s="3">
        <v>20092</v>
      </c>
      <c r="K6" s="3">
        <v>20666</v>
      </c>
      <c r="L6" s="3">
        <v>21347</v>
      </c>
      <c r="M6" s="3">
        <v>22563</v>
      </c>
      <c r="N6" s="3">
        <v>24945</v>
      </c>
      <c r="O6" s="3">
        <v>26536</v>
      </c>
      <c r="P6" s="3">
        <v>27507</v>
      </c>
      <c r="Q6" s="3">
        <v>29171</v>
      </c>
      <c r="R6" s="3">
        <v>30314</v>
      </c>
      <c r="S6" s="3">
        <v>30802</v>
      </c>
      <c r="T6" s="3">
        <v>31621</v>
      </c>
      <c r="U6" s="3">
        <v>32178</v>
      </c>
      <c r="V6" s="3">
        <v>33227</v>
      </c>
      <c r="W6" s="3">
        <v>34175</v>
      </c>
      <c r="X6" s="3">
        <v>35564</v>
      </c>
      <c r="Y6" s="3">
        <v>37050</v>
      </c>
      <c r="Z6" s="3">
        <v>36601</v>
      </c>
      <c r="AA6" s="3">
        <v>41093</v>
      </c>
      <c r="AB6" s="3">
        <v>44858</v>
      </c>
      <c r="AC6" s="3">
        <v>47979</v>
      </c>
      <c r="AD6" s="3">
        <v>50852</v>
      </c>
      <c r="AE6" s="3">
        <v>53128</v>
      </c>
      <c r="AF6" s="3">
        <v>55749</v>
      </c>
      <c r="AG6" s="3">
        <v>58469</v>
      </c>
      <c r="AH6" s="3">
        <v>61309</v>
      </c>
      <c r="AI6" s="3">
        <v>64152</v>
      </c>
    </row>
    <row r="7" spans="1:35" x14ac:dyDescent="0.3">
      <c r="A7" s="11" t="s">
        <v>84</v>
      </c>
      <c r="B7" s="11">
        <v>37048</v>
      </c>
      <c r="C7" s="11">
        <v>37454</v>
      </c>
      <c r="D7" s="11">
        <v>38646</v>
      </c>
      <c r="E7" s="11">
        <v>39847</v>
      </c>
      <c r="F7" s="11">
        <v>40960</v>
      </c>
      <c r="G7" s="11">
        <v>42830</v>
      </c>
      <c r="H7" s="11">
        <v>45403</v>
      </c>
      <c r="I7" s="11">
        <v>48068</v>
      </c>
      <c r="J7" s="11">
        <v>51484</v>
      </c>
      <c r="K7" s="11">
        <v>53111</v>
      </c>
      <c r="L7" s="11">
        <v>54681</v>
      </c>
      <c r="M7" s="11">
        <v>56706</v>
      </c>
      <c r="N7" s="11">
        <v>61119</v>
      </c>
      <c r="O7" s="11">
        <v>65600</v>
      </c>
      <c r="P7" s="11">
        <v>67581</v>
      </c>
      <c r="Q7" s="11">
        <v>70545</v>
      </c>
      <c r="R7" s="11">
        <v>74230</v>
      </c>
      <c r="S7" s="11">
        <v>77118</v>
      </c>
      <c r="T7" s="11">
        <v>78573</v>
      </c>
      <c r="U7" s="11">
        <v>70986</v>
      </c>
      <c r="V7" s="11">
        <v>76631</v>
      </c>
      <c r="W7" s="11">
        <v>78704</v>
      </c>
      <c r="X7" s="11">
        <v>81391</v>
      </c>
      <c r="Y7" s="11">
        <v>84270</v>
      </c>
      <c r="Z7" s="11">
        <v>93731</v>
      </c>
      <c r="AA7" s="11">
        <v>95558</v>
      </c>
      <c r="AB7" s="11">
        <v>99422</v>
      </c>
      <c r="AC7" s="11">
        <v>108308</v>
      </c>
      <c r="AD7" s="11">
        <v>115849</v>
      </c>
      <c r="AE7" s="11">
        <v>121594</v>
      </c>
      <c r="AF7" s="11">
        <v>127276</v>
      </c>
      <c r="AG7" s="11">
        <v>133070</v>
      </c>
      <c r="AH7" s="11">
        <v>138935</v>
      </c>
      <c r="AI7" s="11">
        <v>144856</v>
      </c>
    </row>
    <row r="8" spans="1:35" x14ac:dyDescent="0.3">
      <c r="A8" s="16" t="s">
        <v>85</v>
      </c>
      <c r="B8" s="12">
        <v>26214</v>
      </c>
      <c r="C8" s="12">
        <v>26752</v>
      </c>
      <c r="D8" s="12">
        <v>27207</v>
      </c>
      <c r="E8" s="12">
        <v>27647</v>
      </c>
      <c r="F8" s="12">
        <v>28126</v>
      </c>
      <c r="G8" s="12">
        <v>29322</v>
      </c>
      <c r="H8" s="12">
        <v>31179</v>
      </c>
      <c r="I8" s="12">
        <v>32768</v>
      </c>
      <c r="J8" s="12">
        <v>33707</v>
      </c>
      <c r="K8" s="12">
        <v>34939</v>
      </c>
      <c r="L8" s="12">
        <v>35914</v>
      </c>
      <c r="M8" s="12">
        <v>36917</v>
      </c>
      <c r="N8" s="12">
        <v>39278</v>
      </c>
      <c r="O8" s="12">
        <v>42381</v>
      </c>
      <c r="P8" s="12">
        <v>43705</v>
      </c>
      <c r="Q8" s="12">
        <v>45391</v>
      </c>
      <c r="R8" s="12">
        <v>48248</v>
      </c>
      <c r="S8" s="12">
        <v>50386</v>
      </c>
      <c r="T8" s="12">
        <v>51134</v>
      </c>
      <c r="U8" s="12">
        <v>46138</v>
      </c>
      <c r="V8" s="12">
        <v>51223</v>
      </c>
      <c r="W8" s="12">
        <v>52550</v>
      </c>
      <c r="X8" s="12">
        <v>54198</v>
      </c>
      <c r="Y8" s="12">
        <v>55772</v>
      </c>
      <c r="Z8" s="12">
        <v>66032</v>
      </c>
      <c r="AA8" s="12">
        <v>64334</v>
      </c>
      <c r="AB8" s="12">
        <v>66672</v>
      </c>
      <c r="AC8" s="12">
        <v>72072</v>
      </c>
      <c r="AD8" s="12">
        <v>77052</v>
      </c>
      <c r="AE8" s="12">
        <v>80941</v>
      </c>
      <c r="AF8" s="12">
        <v>84485</v>
      </c>
      <c r="AG8" s="12">
        <v>88058</v>
      </c>
      <c r="AH8" s="12">
        <v>91650</v>
      </c>
      <c r="AI8" s="12">
        <v>95252</v>
      </c>
    </row>
    <row r="9" spans="1:35" x14ac:dyDescent="0.3">
      <c r="A9" s="15" t="s">
        <v>86</v>
      </c>
      <c r="B9" s="3">
        <v>13452</v>
      </c>
      <c r="C9" s="3">
        <v>13846</v>
      </c>
      <c r="D9" s="3">
        <v>14248</v>
      </c>
      <c r="E9" s="3">
        <v>14607</v>
      </c>
      <c r="F9" s="3">
        <v>15032</v>
      </c>
      <c r="G9" s="3">
        <v>15618</v>
      </c>
      <c r="H9" s="3">
        <v>16250</v>
      </c>
      <c r="I9" s="3">
        <v>16820</v>
      </c>
      <c r="J9" s="3">
        <v>17250</v>
      </c>
      <c r="K9" s="3">
        <v>18099</v>
      </c>
      <c r="L9" s="3">
        <v>18660</v>
      </c>
      <c r="M9" s="3">
        <v>19306</v>
      </c>
      <c r="N9" s="3">
        <v>20807</v>
      </c>
      <c r="O9" s="3">
        <v>22060</v>
      </c>
      <c r="P9" s="3">
        <v>22824</v>
      </c>
      <c r="Q9" s="3">
        <v>24130</v>
      </c>
      <c r="R9" s="3">
        <v>26032</v>
      </c>
      <c r="S9" s="3">
        <v>27321</v>
      </c>
      <c r="T9" s="3">
        <v>28104</v>
      </c>
      <c r="U9" s="3">
        <v>29079</v>
      </c>
      <c r="V9" s="3">
        <v>34342</v>
      </c>
      <c r="W9" s="3">
        <v>35904</v>
      </c>
      <c r="X9" s="3">
        <v>37414</v>
      </c>
      <c r="Y9" s="3">
        <v>38992</v>
      </c>
      <c r="Z9" s="3">
        <v>40639</v>
      </c>
      <c r="AA9" s="3">
        <v>42245</v>
      </c>
      <c r="AB9" s="3">
        <v>47120</v>
      </c>
      <c r="AC9" s="3">
        <v>51679</v>
      </c>
      <c r="AD9" s="3">
        <v>55420</v>
      </c>
      <c r="AE9" s="3">
        <v>58177</v>
      </c>
      <c r="AF9" s="3">
        <v>60594</v>
      </c>
      <c r="AG9" s="3">
        <v>63380</v>
      </c>
      <c r="AH9" s="3">
        <v>66278</v>
      </c>
      <c r="AI9" s="3">
        <v>69211</v>
      </c>
    </row>
    <row r="10" spans="1:35" x14ac:dyDescent="0.3">
      <c r="A10" s="7" t="s">
        <v>87</v>
      </c>
      <c r="B10" s="3">
        <v>13110</v>
      </c>
      <c r="C10" s="3">
        <v>13458</v>
      </c>
      <c r="D10" s="3">
        <v>13810</v>
      </c>
      <c r="E10" s="3">
        <v>14149</v>
      </c>
      <c r="F10" s="3">
        <v>14549</v>
      </c>
      <c r="G10" s="3">
        <v>15110</v>
      </c>
      <c r="H10" s="3">
        <v>15722</v>
      </c>
      <c r="I10" s="3">
        <v>16253</v>
      </c>
      <c r="J10" s="3">
        <v>16664</v>
      </c>
      <c r="K10" s="3">
        <v>17321</v>
      </c>
      <c r="L10" s="3">
        <v>17823</v>
      </c>
      <c r="M10" s="3">
        <v>18441</v>
      </c>
      <c r="N10" s="3">
        <v>19807</v>
      </c>
      <c r="O10" s="3">
        <v>20900</v>
      </c>
      <c r="P10" s="3">
        <v>21507</v>
      </c>
      <c r="Q10" s="3">
        <v>22724</v>
      </c>
      <c r="R10" s="3">
        <v>24194</v>
      </c>
      <c r="S10" s="3">
        <v>25311</v>
      </c>
      <c r="T10" s="3">
        <v>26029</v>
      </c>
      <c r="U10" s="3">
        <v>26824</v>
      </c>
      <c r="V10" s="3">
        <v>27982</v>
      </c>
      <c r="W10" s="3">
        <v>29306</v>
      </c>
      <c r="X10" s="3">
        <v>30682</v>
      </c>
      <c r="Y10" s="3">
        <v>32091</v>
      </c>
      <c r="Z10" s="3">
        <v>33556</v>
      </c>
      <c r="AA10" s="3">
        <v>34993</v>
      </c>
      <c r="AB10" s="3">
        <v>39143</v>
      </c>
      <c r="AC10" s="3">
        <v>43100</v>
      </c>
      <c r="AD10" s="3">
        <v>46412</v>
      </c>
      <c r="AE10" s="3">
        <v>48716</v>
      </c>
      <c r="AF10" s="3">
        <v>50774</v>
      </c>
      <c r="AG10" s="3">
        <v>53132</v>
      </c>
      <c r="AH10" s="3">
        <v>55611</v>
      </c>
      <c r="AI10" s="3">
        <v>58123</v>
      </c>
    </row>
    <row r="11" spans="1:35" x14ac:dyDescent="0.3">
      <c r="A11" s="7" t="s">
        <v>88</v>
      </c>
      <c r="B11" s="3">
        <v>11146</v>
      </c>
      <c r="C11" s="3">
        <v>11469</v>
      </c>
      <c r="D11" s="3">
        <v>11805</v>
      </c>
      <c r="E11" s="3">
        <v>12129</v>
      </c>
      <c r="F11" s="3">
        <v>12483</v>
      </c>
      <c r="G11" s="3">
        <v>12974</v>
      </c>
      <c r="H11" s="3">
        <v>13545</v>
      </c>
      <c r="I11" s="3">
        <v>14013</v>
      </c>
      <c r="J11" s="3">
        <v>14354</v>
      </c>
      <c r="K11" s="3">
        <v>14921</v>
      </c>
      <c r="L11" s="3">
        <v>15325</v>
      </c>
      <c r="M11" s="3">
        <v>15822</v>
      </c>
      <c r="N11" s="3">
        <v>16948</v>
      </c>
      <c r="O11" s="3">
        <v>17876</v>
      </c>
      <c r="P11" s="3">
        <v>18373</v>
      </c>
      <c r="Q11" s="3">
        <v>19434</v>
      </c>
      <c r="R11" s="3">
        <v>20759</v>
      </c>
      <c r="S11" s="3">
        <v>21759</v>
      </c>
      <c r="T11" s="3">
        <v>22411</v>
      </c>
      <c r="U11" s="3">
        <v>23132</v>
      </c>
      <c r="V11" s="3">
        <v>24150</v>
      </c>
      <c r="W11" s="3">
        <v>25323</v>
      </c>
      <c r="X11" s="3">
        <v>26564</v>
      </c>
      <c r="Y11" s="3">
        <v>27867</v>
      </c>
      <c r="Z11" s="3">
        <v>29232</v>
      </c>
      <c r="AA11" s="3">
        <v>30508</v>
      </c>
      <c r="AB11" s="3">
        <v>34138</v>
      </c>
      <c r="AC11" s="3">
        <v>37575</v>
      </c>
      <c r="AD11" s="3">
        <v>40490</v>
      </c>
      <c r="AE11" s="3">
        <v>42529</v>
      </c>
      <c r="AF11" s="3">
        <v>44335</v>
      </c>
      <c r="AG11" s="3">
        <v>46369</v>
      </c>
      <c r="AH11" s="3">
        <v>48507</v>
      </c>
      <c r="AI11" s="3">
        <v>50672</v>
      </c>
    </row>
    <row r="12" spans="1:35" x14ac:dyDescent="0.3">
      <c r="A12" s="7" t="s">
        <v>89</v>
      </c>
      <c r="B12" s="3">
        <v>1716</v>
      </c>
      <c r="C12" s="3">
        <v>1735</v>
      </c>
      <c r="D12" s="3">
        <v>1747</v>
      </c>
      <c r="E12" s="3">
        <v>1760</v>
      </c>
      <c r="F12" s="3">
        <v>1804</v>
      </c>
      <c r="G12" s="3">
        <v>1868</v>
      </c>
      <c r="H12" s="3">
        <v>1905</v>
      </c>
      <c r="I12" s="3">
        <v>1959</v>
      </c>
      <c r="J12" s="3">
        <v>2023</v>
      </c>
      <c r="K12" s="3">
        <v>2109</v>
      </c>
      <c r="L12" s="3">
        <v>2197</v>
      </c>
      <c r="M12" s="3">
        <v>2311</v>
      </c>
      <c r="N12" s="3">
        <v>2537</v>
      </c>
      <c r="O12" s="3">
        <v>2694</v>
      </c>
      <c r="P12" s="3">
        <v>2805</v>
      </c>
      <c r="Q12" s="3">
        <v>2952</v>
      </c>
      <c r="R12" s="3">
        <v>3096</v>
      </c>
      <c r="S12" s="3">
        <v>3214</v>
      </c>
      <c r="T12" s="3">
        <v>3289</v>
      </c>
      <c r="U12" s="3">
        <v>3356</v>
      </c>
      <c r="V12" s="3">
        <v>3506</v>
      </c>
      <c r="W12" s="3">
        <v>3664</v>
      </c>
      <c r="X12" s="3">
        <v>3802</v>
      </c>
      <c r="Y12" s="3">
        <v>3914</v>
      </c>
      <c r="Z12" s="3">
        <v>4020</v>
      </c>
      <c r="AA12" s="3">
        <v>4190</v>
      </c>
      <c r="AB12" s="3">
        <v>4699</v>
      </c>
      <c r="AC12" s="3">
        <v>5211</v>
      </c>
      <c r="AD12" s="3">
        <v>5599</v>
      </c>
      <c r="AE12" s="3">
        <v>5857</v>
      </c>
      <c r="AF12" s="3">
        <v>6102</v>
      </c>
      <c r="AG12" s="3">
        <v>6421</v>
      </c>
      <c r="AH12" s="3">
        <v>6755</v>
      </c>
      <c r="AI12" s="3">
        <v>7097</v>
      </c>
    </row>
    <row r="13" spans="1:35" x14ac:dyDescent="0.3">
      <c r="A13" s="7" t="s">
        <v>90</v>
      </c>
      <c r="B13" s="3">
        <v>248</v>
      </c>
      <c r="C13" s="3">
        <v>254</v>
      </c>
      <c r="D13" s="3">
        <v>259</v>
      </c>
      <c r="E13" s="3">
        <v>260</v>
      </c>
      <c r="F13" s="3">
        <v>263</v>
      </c>
      <c r="G13" s="3">
        <v>268</v>
      </c>
      <c r="H13" s="3">
        <v>272</v>
      </c>
      <c r="I13" s="3">
        <v>281</v>
      </c>
      <c r="J13" s="3">
        <v>287</v>
      </c>
      <c r="K13" s="3">
        <v>290</v>
      </c>
      <c r="L13" s="3">
        <v>300</v>
      </c>
      <c r="M13" s="3">
        <v>309</v>
      </c>
      <c r="N13" s="3">
        <v>322</v>
      </c>
      <c r="O13" s="3">
        <v>331</v>
      </c>
      <c r="P13" s="3">
        <v>328</v>
      </c>
      <c r="Q13" s="3">
        <v>338</v>
      </c>
      <c r="R13" s="3">
        <v>338</v>
      </c>
      <c r="S13" s="3">
        <v>338</v>
      </c>
      <c r="T13" s="3">
        <v>330</v>
      </c>
      <c r="U13" s="3">
        <v>336</v>
      </c>
      <c r="V13" s="3">
        <v>326</v>
      </c>
      <c r="W13" s="3">
        <v>318</v>
      </c>
      <c r="X13" s="3">
        <v>316</v>
      </c>
      <c r="Y13" s="3">
        <v>310</v>
      </c>
      <c r="Z13" s="3">
        <v>304</v>
      </c>
      <c r="AA13" s="3">
        <v>295</v>
      </c>
      <c r="AB13" s="3">
        <v>307</v>
      </c>
      <c r="AC13" s="3">
        <v>314</v>
      </c>
      <c r="AD13" s="3">
        <v>323</v>
      </c>
      <c r="AE13" s="3">
        <v>330</v>
      </c>
      <c r="AF13" s="3">
        <v>336</v>
      </c>
      <c r="AG13" s="3">
        <v>342</v>
      </c>
      <c r="AH13" s="3">
        <v>349</v>
      </c>
      <c r="AI13" s="3">
        <v>354</v>
      </c>
    </row>
    <row r="14" spans="1:35" x14ac:dyDescent="0.3">
      <c r="A14" s="7" t="s">
        <v>91</v>
      </c>
      <c r="B14" s="3">
        <v>342</v>
      </c>
      <c r="C14" s="3">
        <v>388</v>
      </c>
      <c r="D14" s="3">
        <v>438</v>
      </c>
      <c r="E14" s="3">
        <v>458</v>
      </c>
      <c r="F14" s="3">
        <v>483</v>
      </c>
      <c r="G14" s="3">
        <v>509</v>
      </c>
      <c r="H14" s="3">
        <v>528</v>
      </c>
      <c r="I14" s="3">
        <v>567</v>
      </c>
      <c r="J14" s="3">
        <v>586</v>
      </c>
      <c r="K14" s="3">
        <v>778</v>
      </c>
      <c r="L14" s="3">
        <v>837</v>
      </c>
      <c r="M14" s="3">
        <v>865</v>
      </c>
      <c r="N14" s="3">
        <v>1000</v>
      </c>
      <c r="O14" s="3">
        <v>1159</v>
      </c>
      <c r="P14" s="3">
        <v>1317</v>
      </c>
      <c r="Q14" s="3">
        <v>1406</v>
      </c>
      <c r="R14" s="3">
        <v>1839</v>
      </c>
      <c r="S14" s="3">
        <v>2010</v>
      </c>
      <c r="T14" s="3">
        <v>2075</v>
      </c>
      <c r="U14" s="3">
        <v>2254</v>
      </c>
      <c r="V14" s="3">
        <v>6360</v>
      </c>
      <c r="W14" s="3">
        <v>6598</v>
      </c>
      <c r="X14" s="3">
        <v>6732</v>
      </c>
      <c r="Y14" s="3">
        <v>6901</v>
      </c>
      <c r="Z14" s="3">
        <v>7083</v>
      </c>
      <c r="AA14" s="3">
        <v>7252</v>
      </c>
      <c r="AB14" s="3">
        <v>7977</v>
      </c>
      <c r="AC14" s="3">
        <v>8579</v>
      </c>
      <c r="AD14" s="3">
        <v>9008</v>
      </c>
      <c r="AE14" s="3">
        <v>9460</v>
      </c>
      <c r="AF14" s="3">
        <v>9820</v>
      </c>
      <c r="AG14" s="3">
        <v>10248</v>
      </c>
      <c r="AH14" s="3">
        <v>10667</v>
      </c>
      <c r="AI14" s="3">
        <v>11088</v>
      </c>
    </row>
    <row r="15" spans="1:35" x14ac:dyDescent="0.3">
      <c r="A15" s="15" t="s">
        <v>92</v>
      </c>
      <c r="B15" s="3">
        <v>2543</v>
      </c>
      <c r="C15" s="3">
        <v>2547</v>
      </c>
      <c r="D15" s="3">
        <v>2635</v>
      </c>
      <c r="E15" s="3">
        <v>2722</v>
      </c>
      <c r="F15" s="3">
        <v>2840</v>
      </c>
      <c r="G15" s="3">
        <v>3023</v>
      </c>
      <c r="H15" s="3">
        <v>3208</v>
      </c>
      <c r="I15" s="3">
        <v>3366</v>
      </c>
      <c r="J15" s="3">
        <v>3485</v>
      </c>
      <c r="K15" s="3">
        <v>3636</v>
      </c>
      <c r="L15" s="3">
        <v>3838</v>
      </c>
      <c r="M15" s="3">
        <v>4144</v>
      </c>
      <c r="N15" s="3">
        <v>4554</v>
      </c>
      <c r="O15" s="3">
        <v>4922</v>
      </c>
      <c r="P15" s="3">
        <v>5335</v>
      </c>
      <c r="Q15" s="3">
        <v>5802</v>
      </c>
      <c r="R15" s="3">
        <v>6172</v>
      </c>
      <c r="S15" s="3">
        <v>6622</v>
      </c>
      <c r="T15" s="3">
        <v>7042</v>
      </c>
      <c r="U15" s="3">
        <v>7449</v>
      </c>
      <c r="V15" s="3">
        <v>7842</v>
      </c>
      <c r="W15" s="3">
        <v>8212</v>
      </c>
      <c r="X15" s="3">
        <v>8794</v>
      </c>
      <c r="Y15" s="3">
        <v>9350</v>
      </c>
      <c r="Z15" s="3">
        <v>10060</v>
      </c>
      <c r="AA15" s="3">
        <v>10736</v>
      </c>
      <c r="AB15" s="3">
        <v>11954</v>
      </c>
      <c r="AC15" s="3">
        <v>13111</v>
      </c>
      <c r="AD15" s="3">
        <v>14214</v>
      </c>
      <c r="AE15" s="3">
        <v>14974</v>
      </c>
      <c r="AF15" s="3">
        <v>15666</v>
      </c>
      <c r="AG15" s="3">
        <v>16272</v>
      </c>
      <c r="AH15" s="3">
        <v>16848</v>
      </c>
      <c r="AI15" s="3">
        <v>17424</v>
      </c>
    </row>
    <row r="16" spans="1:35" x14ac:dyDescent="0.3">
      <c r="A16" s="7" t="s">
        <v>88</v>
      </c>
      <c r="B16" s="3">
        <v>2404</v>
      </c>
      <c r="C16" s="3">
        <v>2410</v>
      </c>
      <c r="D16" s="3">
        <v>2498</v>
      </c>
      <c r="E16" s="3">
        <v>2585</v>
      </c>
      <c r="F16" s="3">
        <v>2699</v>
      </c>
      <c r="G16" s="3">
        <v>2870</v>
      </c>
      <c r="H16" s="3">
        <v>3042</v>
      </c>
      <c r="I16" s="3">
        <v>3179</v>
      </c>
      <c r="J16" s="3">
        <v>3290</v>
      </c>
      <c r="K16" s="3">
        <v>3434</v>
      </c>
      <c r="L16" s="3">
        <v>3617</v>
      </c>
      <c r="M16" s="3">
        <v>3892</v>
      </c>
      <c r="N16" s="3">
        <v>4275</v>
      </c>
      <c r="O16" s="3">
        <v>4622</v>
      </c>
      <c r="P16" s="3">
        <v>5014</v>
      </c>
      <c r="Q16" s="3">
        <v>5459</v>
      </c>
      <c r="R16" s="3">
        <v>5812</v>
      </c>
      <c r="S16" s="3">
        <v>6241</v>
      </c>
      <c r="T16" s="3">
        <v>6647</v>
      </c>
      <c r="U16" s="3">
        <v>7039</v>
      </c>
      <c r="V16" s="3">
        <v>7409</v>
      </c>
      <c r="W16" s="3">
        <v>7754</v>
      </c>
      <c r="X16" s="3">
        <v>8292</v>
      </c>
      <c r="Y16" s="3">
        <v>8802</v>
      </c>
      <c r="Z16" s="3">
        <v>9468</v>
      </c>
      <c r="AA16" s="3">
        <v>10112</v>
      </c>
      <c r="AB16" s="3">
        <v>11232</v>
      </c>
      <c r="AC16" s="3">
        <v>12286</v>
      </c>
      <c r="AD16" s="3">
        <v>13301</v>
      </c>
      <c r="AE16" s="3">
        <v>14008</v>
      </c>
      <c r="AF16" s="3">
        <v>14648</v>
      </c>
      <c r="AG16" s="3">
        <v>15208</v>
      </c>
      <c r="AH16" s="3">
        <v>15739</v>
      </c>
      <c r="AI16" s="3">
        <v>16276</v>
      </c>
    </row>
    <row r="17" spans="1:35" x14ac:dyDescent="0.3">
      <c r="A17" s="7" t="s">
        <v>89</v>
      </c>
      <c r="B17" s="3">
        <v>139</v>
      </c>
      <c r="C17" s="3">
        <v>136</v>
      </c>
      <c r="D17" s="3">
        <v>137</v>
      </c>
      <c r="E17" s="3">
        <v>137</v>
      </c>
      <c r="F17" s="3">
        <v>140</v>
      </c>
      <c r="G17" s="3">
        <v>153</v>
      </c>
      <c r="H17" s="3">
        <v>166</v>
      </c>
      <c r="I17" s="3">
        <v>187</v>
      </c>
      <c r="J17" s="3">
        <v>196</v>
      </c>
      <c r="K17" s="3">
        <v>202</v>
      </c>
      <c r="L17" s="3">
        <v>222</v>
      </c>
      <c r="M17" s="3">
        <v>252</v>
      </c>
      <c r="N17" s="3">
        <v>278</v>
      </c>
      <c r="O17" s="3">
        <v>300</v>
      </c>
      <c r="P17" s="3">
        <v>321</v>
      </c>
      <c r="Q17" s="3">
        <v>343</v>
      </c>
      <c r="R17" s="3">
        <v>359</v>
      </c>
      <c r="S17" s="3">
        <v>380</v>
      </c>
      <c r="T17" s="3">
        <v>395</v>
      </c>
      <c r="U17" s="3">
        <v>411</v>
      </c>
      <c r="V17" s="3">
        <v>433</v>
      </c>
      <c r="W17" s="3">
        <v>459</v>
      </c>
      <c r="X17" s="3">
        <v>503</v>
      </c>
      <c r="Y17" s="3">
        <v>548</v>
      </c>
      <c r="Z17" s="3">
        <v>592</v>
      </c>
      <c r="AA17" s="3">
        <v>624</v>
      </c>
      <c r="AB17" s="3">
        <v>723</v>
      </c>
      <c r="AC17" s="3">
        <v>825</v>
      </c>
      <c r="AD17" s="3">
        <v>913</v>
      </c>
      <c r="AE17" s="3">
        <v>966</v>
      </c>
      <c r="AF17" s="3">
        <v>1017</v>
      </c>
      <c r="AG17" s="3">
        <v>1064</v>
      </c>
      <c r="AH17" s="3">
        <v>1109</v>
      </c>
      <c r="AI17" s="3">
        <v>1148</v>
      </c>
    </row>
    <row r="18" spans="1:35" x14ac:dyDescent="0.3">
      <c r="A18" s="15" t="s">
        <v>93</v>
      </c>
      <c r="B18" s="3">
        <v>3531</v>
      </c>
      <c r="C18" s="3">
        <v>3577</v>
      </c>
      <c r="D18" s="3">
        <v>3618</v>
      </c>
      <c r="E18" s="3">
        <v>3620</v>
      </c>
      <c r="F18" s="3">
        <v>3676</v>
      </c>
      <c r="G18" s="3">
        <v>3763</v>
      </c>
      <c r="H18" s="3">
        <v>3878</v>
      </c>
      <c r="I18" s="3">
        <v>3960</v>
      </c>
      <c r="J18" s="3">
        <v>4039</v>
      </c>
      <c r="K18" s="3">
        <v>4153</v>
      </c>
      <c r="L18" s="3">
        <v>4302</v>
      </c>
      <c r="M18" s="3">
        <v>4422</v>
      </c>
      <c r="N18" s="3">
        <v>4647</v>
      </c>
      <c r="O18" s="3">
        <v>4876</v>
      </c>
      <c r="P18" s="3">
        <v>4955</v>
      </c>
      <c r="Q18" s="3">
        <v>5186</v>
      </c>
      <c r="R18" s="3">
        <v>5381</v>
      </c>
      <c r="S18" s="3">
        <v>5537</v>
      </c>
      <c r="T18" s="3">
        <v>5628</v>
      </c>
      <c r="U18" s="3">
        <v>0</v>
      </c>
      <c r="V18" s="3">
        <v>0</v>
      </c>
      <c r="W18" s="3">
        <v>0</v>
      </c>
      <c r="X18" s="3">
        <v>0</v>
      </c>
      <c r="Y18" s="3">
        <v>0</v>
      </c>
      <c r="Z18" s="3">
        <v>0</v>
      </c>
      <c r="AA18" s="3">
        <v>0</v>
      </c>
      <c r="AB18" s="3">
        <v>0</v>
      </c>
      <c r="AC18" s="3">
        <v>0</v>
      </c>
      <c r="AD18" s="3">
        <v>0</v>
      </c>
      <c r="AE18" s="3">
        <v>0</v>
      </c>
      <c r="AF18" s="3">
        <v>0</v>
      </c>
      <c r="AG18" s="3">
        <v>0</v>
      </c>
      <c r="AH18" s="3">
        <v>0</v>
      </c>
      <c r="AI18" s="3">
        <v>0</v>
      </c>
    </row>
    <row r="19" spans="1:35" x14ac:dyDescent="0.3">
      <c r="A19" s="15" t="s">
        <v>94</v>
      </c>
      <c r="B19" s="3">
        <v>5877</v>
      </c>
      <c r="C19" s="3">
        <v>5920</v>
      </c>
      <c r="D19" s="3">
        <v>5934</v>
      </c>
      <c r="E19" s="3">
        <v>5916</v>
      </c>
      <c r="F19" s="3">
        <v>5779</v>
      </c>
      <c r="G19" s="3">
        <v>6064</v>
      </c>
      <c r="H19" s="3">
        <v>6852</v>
      </c>
      <c r="I19" s="3">
        <v>7362</v>
      </c>
      <c r="J19" s="3">
        <v>7751</v>
      </c>
      <c r="K19" s="3">
        <v>7916</v>
      </c>
      <c r="L19" s="3">
        <v>7950</v>
      </c>
      <c r="M19" s="3">
        <v>7752</v>
      </c>
      <c r="N19" s="3">
        <v>7917</v>
      </c>
      <c r="O19" s="3">
        <v>9154</v>
      </c>
      <c r="P19" s="3">
        <v>9192</v>
      </c>
      <c r="Q19" s="3">
        <v>9057</v>
      </c>
      <c r="R19" s="3">
        <v>9275</v>
      </c>
      <c r="S19" s="3">
        <v>9523</v>
      </c>
      <c r="T19" s="3">
        <v>9006</v>
      </c>
      <c r="U19" s="3">
        <v>8233</v>
      </c>
      <c r="V19" s="3">
        <v>7822</v>
      </c>
      <c r="W19" s="3">
        <v>7253</v>
      </c>
      <c r="X19" s="3">
        <v>6794</v>
      </c>
      <c r="Y19" s="3">
        <v>6282</v>
      </c>
      <c r="Z19" s="3">
        <v>10732</v>
      </c>
      <c r="AA19" s="3">
        <v>8085</v>
      </c>
      <c r="AB19" s="3">
        <v>6412</v>
      </c>
      <c r="AC19" s="3">
        <v>6151</v>
      </c>
      <c r="AD19" s="3">
        <v>6140</v>
      </c>
      <c r="AE19" s="3">
        <v>6287</v>
      </c>
      <c r="AF19" s="3">
        <v>6451</v>
      </c>
      <c r="AG19" s="3">
        <v>6469</v>
      </c>
      <c r="AH19" s="3">
        <v>6447</v>
      </c>
      <c r="AI19" s="3">
        <v>6378</v>
      </c>
    </row>
    <row r="20" spans="1:35" x14ac:dyDescent="0.3">
      <c r="A20" s="7" t="s">
        <v>95</v>
      </c>
      <c r="B20" s="3">
        <v>4442</v>
      </c>
      <c r="C20" s="3">
        <v>4475</v>
      </c>
      <c r="D20" s="3">
        <v>4520</v>
      </c>
      <c r="E20" s="3">
        <v>4504</v>
      </c>
      <c r="F20" s="3">
        <v>4381</v>
      </c>
      <c r="G20" s="3">
        <v>4637</v>
      </c>
      <c r="H20" s="3">
        <v>5356</v>
      </c>
      <c r="I20" s="3">
        <v>5747</v>
      </c>
      <c r="J20" s="3">
        <v>6024</v>
      </c>
      <c r="K20" s="3">
        <v>6103</v>
      </c>
      <c r="L20" s="3">
        <v>6060</v>
      </c>
      <c r="M20" s="3">
        <v>5746</v>
      </c>
      <c r="N20" s="3">
        <v>5774</v>
      </c>
      <c r="O20" s="3">
        <v>6903</v>
      </c>
      <c r="P20" s="3">
        <v>6817</v>
      </c>
      <c r="Q20" s="3">
        <v>6605</v>
      </c>
      <c r="R20" s="3">
        <v>6816</v>
      </c>
      <c r="S20" s="3">
        <v>7080</v>
      </c>
      <c r="T20" s="3">
        <v>6627</v>
      </c>
      <c r="U20" s="3">
        <v>6035</v>
      </c>
      <c r="V20" s="3">
        <v>5738</v>
      </c>
      <c r="W20" s="3">
        <v>5326</v>
      </c>
      <c r="X20" s="3">
        <v>5006</v>
      </c>
      <c r="Y20" s="3">
        <v>4752</v>
      </c>
      <c r="Z20" s="3">
        <v>5138</v>
      </c>
      <c r="AA20" s="3">
        <v>4987</v>
      </c>
      <c r="AB20" s="3">
        <v>4825</v>
      </c>
      <c r="AC20" s="3">
        <v>5165</v>
      </c>
      <c r="AD20" s="3">
        <v>5208</v>
      </c>
      <c r="AE20" s="3">
        <v>5363</v>
      </c>
      <c r="AF20" s="3">
        <v>5531</v>
      </c>
      <c r="AG20" s="3">
        <v>5575</v>
      </c>
      <c r="AH20" s="3">
        <v>5570</v>
      </c>
      <c r="AI20" s="3">
        <v>5510</v>
      </c>
    </row>
    <row r="21" spans="1:35" x14ac:dyDescent="0.3">
      <c r="A21" s="7" t="s">
        <v>96</v>
      </c>
      <c r="B21" s="3">
        <v>0</v>
      </c>
      <c r="C21" s="3">
        <v>0</v>
      </c>
      <c r="D21" s="3">
        <v>0</v>
      </c>
      <c r="E21" s="3">
        <v>0</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4248</v>
      </c>
      <c r="AA21" s="3">
        <v>1979</v>
      </c>
      <c r="AB21" s="3">
        <v>519</v>
      </c>
      <c r="AC21" s="3">
        <v>0</v>
      </c>
      <c r="AD21" s="3">
        <v>0</v>
      </c>
      <c r="AE21" s="3">
        <v>0</v>
      </c>
      <c r="AF21" s="3">
        <v>0</v>
      </c>
      <c r="AG21" s="3">
        <v>0</v>
      </c>
      <c r="AH21" s="3">
        <v>0</v>
      </c>
      <c r="AI21" s="3">
        <v>0</v>
      </c>
    </row>
    <row r="22" spans="1:35" x14ac:dyDescent="0.3">
      <c r="A22" s="7" t="s">
        <v>97</v>
      </c>
      <c r="B22" s="3">
        <v>1305</v>
      </c>
      <c r="C22" s="3">
        <v>1308</v>
      </c>
      <c r="D22" s="3">
        <v>1254</v>
      </c>
      <c r="E22" s="3">
        <v>1215</v>
      </c>
      <c r="F22" s="3">
        <v>1163</v>
      </c>
      <c r="G22" s="3">
        <v>1153</v>
      </c>
      <c r="H22" s="3">
        <v>1144</v>
      </c>
      <c r="I22" s="3">
        <v>1184</v>
      </c>
      <c r="J22" s="3">
        <v>1239</v>
      </c>
      <c r="K22" s="3">
        <v>1257</v>
      </c>
      <c r="L22" s="3">
        <v>1301</v>
      </c>
      <c r="M22" s="3">
        <v>1359</v>
      </c>
      <c r="N22" s="3">
        <v>1443</v>
      </c>
      <c r="O22" s="3">
        <v>1502</v>
      </c>
      <c r="P22" s="3">
        <v>1592</v>
      </c>
      <c r="Q22" s="3">
        <v>1637</v>
      </c>
      <c r="R22" s="3">
        <v>1626</v>
      </c>
      <c r="S22" s="3">
        <v>1611</v>
      </c>
      <c r="T22" s="3">
        <v>1548</v>
      </c>
      <c r="U22" s="3">
        <v>1477</v>
      </c>
      <c r="V22" s="3">
        <v>1405</v>
      </c>
      <c r="W22" s="3">
        <v>1269</v>
      </c>
      <c r="X22" s="3">
        <v>1149</v>
      </c>
      <c r="Y22" s="3">
        <v>891</v>
      </c>
      <c r="Z22" s="3">
        <v>682</v>
      </c>
      <c r="AA22" s="3">
        <v>520</v>
      </c>
      <c r="AB22" s="3">
        <v>405</v>
      </c>
      <c r="AC22" s="3">
        <v>288</v>
      </c>
      <c r="AD22" s="3">
        <v>208</v>
      </c>
      <c r="AE22" s="3">
        <v>177</v>
      </c>
      <c r="AF22" s="3">
        <v>169</v>
      </c>
      <c r="AG22" s="3">
        <v>147</v>
      </c>
      <c r="AH22" s="3">
        <v>132</v>
      </c>
      <c r="AI22" s="3">
        <v>118</v>
      </c>
    </row>
    <row r="23" spans="1:35" x14ac:dyDescent="0.3">
      <c r="A23" s="7" t="s">
        <v>98</v>
      </c>
      <c r="B23" s="3">
        <v>130</v>
      </c>
      <c r="C23" s="3">
        <v>138</v>
      </c>
      <c r="D23" s="3">
        <v>160</v>
      </c>
      <c r="E23" s="3">
        <v>197</v>
      </c>
      <c r="F23" s="3">
        <v>236</v>
      </c>
      <c r="G23" s="3">
        <v>274</v>
      </c>
      <c r="H23" s="3">
        <v>352</v>
      </c>
      <c r="I23" s="3">
        <v>432</v>
      </c>
      <c r="J23" s="3">
        <v>488</v>
      </c>
      <c r="K23" s="3">
        <v>556</v>
      </c>
      <c r="L23" s="3">
        <v>590</v>
      </c>
      <c r="M23" s="3">
        <v>646</v>
      </c>
      <c r="N23" s="3">
        <v>700</v>
      </c>
      <c r="O23" s="3">
        <v>750</v>
      </c>
      <c r="P23" s="3">
        <v>783</v>
      </c>
      <c r="Q23" s="3">
        <v>814</v>
      </c>
      <c r="R23" s="3">
        <v>832</v>
      </c>
      <c r="S23" s="3">
        <v>833</v>
      </c>
      <c r="T23" s="3">
        <v>831</v>
      </c>
      <c r="U23" s="3">
        <v>721</v>
      </c>
      <c r="V23" s="3">
        <v>680</v>
      </c>
      <c r="W23" s="3">
        <v>659</v>
      </c>
      <c r="X23" s="3">
        <v>639</v>
      </c>
      <c r="Y23" s="3">
        <v>640</v>
      </c>
      <c r="Z23" s="3">
        <v>665</v>
      </c>
      <c r="AA23" s="3">
        <v>599</v>
      </c>
      <c r="AB23" s="3">
        <v>664</v>
      </c>
      <c r="AC23" s="3">
        <v>698</v>
      </c>
      <c r="AD23" s="3">
        <v>725</v>
      </c>
      <c r="AE23" s="3">
        <v>747</v>
      </c>
      <c r="AF23" s="3">
        <v>751</v>
      </c>
      <c r="AG23" s="3">
        <v>748</v>
      </c>
      <c r="AH23" s="3">
        <v>746</v>
      </c>
      <c r="AI23" s="3">
        <v>751</v>
      </c>
    </row>
    <row r="24" spans="1:35" x14ac:dyDescent="0.3">
      <c r="A24" s="15" t="s">
        <v>99</v>
      </c>
      <c r="B24" s="3">
        <v>153</v>
      </c>
      <c r="C24" s="3">
        <v>153</v>
      </c>
      <c r="D24" s="3">
        <v>158</v>
      </c>
      <c r="E24" s="3">
        <v>168</v>
      </c>
      <c r="F24" s="3">
        <v>162</v>
      </c>
      <c r="G24" s="3">
        <v>164</v>
      </c>
      <c r="H24" s="3">
        <v>169</v>
      </c>
      <c r="I24" s="3">
        <v>164</v>
      </c>
      <c r="J24" s="3">
        <v>169</v>
      </c>
      <c r="K24" s="3">
        <v>176</v>
      </c>
      <c r="L24" s="3">
        <v>178</v>
      </c>
      <c r="M24" s="3">
        <v>183</v>
      </c>
      <c r="N24" s="3">
        <v>190</v>
      </c>
      <c r="O24" s="3">
        <v>189</v>
      </c>
      <c r="P24" s="3">
        <v>194</v>
      </c>
      <c r="Q24" s="3">
        <v>200</v>
      </c>
      <c r="R24" s="3">
        <v>204</v>
      </c>
      <c r="S24" s="3">
        <v>216</v>
      </c>
      <c r="T24" s="3">
        <v>220</v>
      </c>
      <c r="U24" s="3">
        <v>218</v>
      </c>
      <c r="V24" s="3">
        <v>225</v>
      </c>
      <c r="W24" s="3">
        <v>231</v>
      </c>
      <c r="X24" s="3">
        <v>259</v>
      </c>
      <c r="Y24" s="3">
        <v>278</v>
      </c>
      <c r="Z24" s="3">
        <v>280</v>
      </c>
      <c r="AA24" s="3">
        <v>280</v>
      </c>
      <c r="AB24" s="3">
        <v>296</v>
      </c>
      <c r="AC24" s="3">
        <v>317</v>
      </c>
      <c r="AD24" s="3">
        <v>337</v>
      </c>
      <c r="AE24" s="3">
        <v>344</v>
      </c>
      <c r="AF24" s="3">
        <v>351</v>
      </c>
      <c r="AG24" s="3">
        <v>359</v>
      </c>
      <c r="AH24" s="3">
        <v>367</v>
      </c>
      <c r="AI24" s="3">
        <v>375</v>
      </c>
    </row>
    <row r="25" spans="1:35" x14ac:dyDescent="0.3">
      <c r="A25" s="15" t="s">
        <v>100</v>
      </c>
      <c r="B25" s="3">
        <v>349</v>
      </c>
      <c r="C25" s="3">
        <v>336</v>
      </c>
      <c r="D25" s="3">
        <v>336</v>
      </c>
      <c r="E25" s="3">
        <v>316</v>
      </c>
      <c r="F25" s="3">
        <v>324</v>
      </c>
      <c r="G25" s="3">
        <v>325</v>
      </c>
      <c r="H25" s="3">
        <v>326</v>
      </c>
      <c r="I25" s="3">
        <v>330</v>
      </c>
      <c r="J25" s="3">
        <v>326</v>
      </c>
      <c r="K25" s="3">
        <v>327</v>
      </c>
      <c r="L25" s="3">
        <v>325</v>
      </c>
      <c r="M25" s="3">
        <v>326</v>
      </c>
      <c r="N25" s="3">
        <v>341</v>
      </c>
      <c r="O25" s="3">
        <v>330</v>
      </c>
      <c r="P25" s="3">
        <v>326</v>
      </c>
      <c r="Q25" s="3">
        <v>281</v>
      </c>
      <c r="R25" s="3">
        <v>282</v>
      </c>
      <c r="S25" s="3">
        <v>289</v>
      </c>
      <c r="T25" s="3">
        <v>279</v>
      </c>
      <c r="U25" s="3">
        <v>272</v>
      </c>
      <c r="V25" s="3">
        <v>262</v>
      </c>
      <c r="W25" s="3">
        <v>258</v>
      </c>
      <c r="X25" s="3">
        <v>251</v>
      </c>
      <c r="Y25" s="3">
        <v>245</v>
      </c>
      <c r="Z25" s="3">
        <v>244</v>
      </c>
      <c r="AA25" s="3">
        <v>243</v>
      </c>
      <c r="AB25" s="3">
        <v>252</v>
      </c>
      <c r="AC25" s="3">
        <v>255</v>
      </c>
      <c r="AD25" s="3">
        <v>244</v>
      </c>
      <c r="AE25" s="3">
        <v>243</v>
      </c>
      <c r="AF25" s="3">
        <v>240</v>
      </c>
      <c r="AG25" s="3">
        <v>238</v>
      </c>
      <c r="AH25" s="3">
        <v>235</v>
      </c>
      <c r="AI25" s="3">
        <v>232</v>
      </c>
    </row>
    <row r="26" spans="1:35" x14ac:dyDescent="0.3">
      <c r="A26" s="15" t="s">
        <v>101</v>
      </c>
      <c r="B26" s="3">
        <v>0</v>
      </c>
      <c r="C26" s="3">
        <v>0</v>
      </c>
      <c r="D26" s="3">
        <v>0</v>
      </c>
      <c r="E26" s="3">
        <v>0</v>
      </c>
      <c r="F26" s="3">
        <v>0</v>
      </c>
      <c r="G26" s="3">
        <v>0</v>
      </c>
      <c r="H26" s="3">
        <v>68</v>
      </c>
      <c r="I26" s="3">
        <v>133</v>
      </c>
      <c r="J26" s="3">
        <v>169</v>
      </c>
      <c r="K26" s="3">
        <v>186</v>
      </c>
      <c r="L26" s="3">
        <v>198</v>
      </c>
      <c r="M26" s="3">
        <v>218</v>
      </c>
      <c r="N26" s="3">
        <v>245</v>
      </c>
      <c r="O26" s="3">
        <v>279</v>
      </c>
      <c r="P26" s="3">
        <v>291</v>
      </c>
      <c r="Q26" s="3">
        <v>303</v>
      </c>
      <c r="R26" s="3">
        <v>316</v>
      </c>
      <c r="S26" s="3">
        <v>330</v>
      </c>
      <c r="T26" s="3">
        <v>337</v>
      </c>
      <c r="U26" s="3">
        <v>344</v>
      </c>
      <c r="V26" s="3">
        <v>0</v>
      </c>
      <c r="W26" s="3">
        <v>0</v>
      </c>
      <c r="X26" s="3">
        <v>0</v>
      </c>
      <c r="Y26" s="3">
        <v>0</v>
      </c>
      <c r="Z26" s="3">
        <v>0</v>
      </c>
      <c r="AA26" s="3">
        <v>0</v>
      </c>
      <c r="AB26" s="3">
        <v>0</v>
      </c>
      <c r="AC26" s="3">
        <v>0</v>
      </c>
      <c r="AD26" s="3">
        <v>0</v>
      </c>
      <c r="AE26" s="3">
        <v>0</v>
      </c>
      <c r="AF26" s="3">
        <v>0</v>
      </c>
      <c r="AG26" s="3">
        <v>0</v>
      </c>
      <c r="AH26" s="3">
        <v>0</v>
      </c>
      <c r="AI26" s="3">
        <v>0</v>
      </c>
    </row>
    <row r="27" spans="1:35" x14ac:dyDescent="0.3">
      <c r="A27" s="15" t="s">
        <v>102</v>
      </c>
      <c r="B27" s="3">
        <v>0</v>
      </c>
      <c r="C27" s="3">
        <v>0</v>
      </c>
      <c r="D27" s="3">
        <v>0</v>
      </c>
      <c r="E27" s="3">
        <v>0</v>
      </c>
      <c r="F27" s="3">
        <v>0</v>
      </c>
      <c r="G27" s="3">
        <v>0</v>
      </c>
      <c r="H27" s="3">
        <v>1</v>
      </c>
      <c r="I27" s="3">
        <v>2</v>
      </c>
      <c r="J27" s="3">
        <v>2</v>
      </c>
      <c r="K27" s="3">
        <v>2</v>
      </c>
      <c r="L27" s="3">
        <v>2</v>
      </c>
      <c r="M27" s="3">
        <v>2</v>
      </c>
      <c r="N27" s="3">
        <v>4</v>
      </c>
      <c r="O27" s="3">
        <v>9</v>
      </c>
      <c r="P27" s="3">
        <v>18</v>
      </c>
      <c r="Q27" s="3">
        <v>13</v>
      </c>
      <c r="R27" s="3">
        <v>10</v>
      </c>
      <c r="S27" s="3">
        <v>7</v>
      </c>
      <c r="T27" s="3">
        <v>8</v>
      </c>
      <c r="U27" s="3">
        <v>8</v>
      </c>
      <c r="V27" s="3">
        <v>7</v>
      </c>
      <c r="W27" s="3">
        <v>6</v>
      </c>
      <c r="X27" s="3">
        <v>5</v>
      </c>
      <c r="Y27" s="3">
        <v>5</v>
      </c>
      <c r="Z27" s="3">
        <v>3386</v>
      </c>
      <c r="AA27" s="3">
        <v>2086</v>
      </c>
      <c r="AB27" s="3">
        <v>132</v>
      </c>
      <c r="AC27" s="3">
        <v>-19</v>
      </c>
      <c r="AD27" s="3">
        <v>13</v>
      </c>
      <c r="AE27" s="3">
        <v>13</v>
      </c>
      <c r="AF27" s="3">
        <v>14</v>
      </c>
      <c r="AG27" s="3">
        <v>14</v>
      </c>
      <c r="AH27" s="3">
        <v>15</v>
      </c>
      <c r="AI27" s="3">
        <v>15</v>
      </c>
    </row>
    <row r="28" spans="1:35" x14ac:dyDescent="0.3">
      <c r="A28" s="15" t="s">
        <v>103</v>
      </c>
      <c r="B28" s="3">
        <v>309</v>
      </c>
      <c r="C28" s="3">
        <v>373</v>
      </c>
      <c r="D28" s="3">
        <v>278</v>
      </c>
      <c r="E28" s="3">
        <v>298</v>
      </c>
      <c r="F28" s="3">
        <v>313</v>
      </c>
      <c r="G28" s="3">
        <v>364</v>
      </c>
      <c r="H28" s="3">
        <v>427</v>
      </c>
      <c r="I28" s="3">
        <v>630</v>
      </c>
      <c r="J28" s="3">
        <v>516</v>
      </c>
      <c r="K28" s="3">
        <v>443</v>
      </c>
      <c r="L28" s="3">
        <v>460</v>
      </c>
      <c r="M28" s="3">
        <v>566</v>
      </c>
      <c r="N28" s="3">
        <v>574</v>
      </c>
      <c r="O28" s="3">
        <v>563</v>
      </c>
      <c r="P28" s="3">
        <v>572</v>
      </c>
      <c r="Q28" s="3">
        <v>419</v>
      </c>
      <c r="R28" s="3">
        <v>576</v>
      </c>
      <c r="S28" s="3">
        <v>542</v>
      </c>
      <c r="T28" s="3">
        <v>510</v>
      </c>
      <c r="U28" s="3">
        <v>536</v>
      </c>
      <c r="V28" s="3">
        <v>722</v>
      </c>
      <c r="W28" s="3">
        <v>686</v>
      </c>
      <c r="X28" s="3">
        <v>680</v>
      </c>
      <c r="Y28" s="3">
        <v>620</v>
      </c>
      <c r="Z28" s="3">
        <v>691</v>
      </c>
      <c r="AA28" s="3">
        <v>658</v>
      </c>
      <c r="AB28" s="3">
        <v>505</v>
      </c>
      <c r="AC28" s="3">
        <v>578</v>
      </c>
      <c r="AD28" s="3">
        <v>684</v>
      </c>
      <c r="AE28" s="3">
        <v>904</v>
      </c>
      <c r="AF28" s="3">
        <v>1170</v>
      </c>
      <c r="AG28" s="3">
        <v>1327</v>
      </c>
      <c r="AH28" s="3">
        <v>1460</v>
      </c>
      <c r="AI28" s="3">
        <v>1618</v>
      </c>
    </row>
    <row r="29" spans="1:35" x14ac:dyDescent="0.3">
      <c r="A29" s="16" t="s">
        <v>104</v>
      </c>
      <c r="B29" s="12">
        <v>10834</v>
      </c>
      <c r="C29" s="12">
        <v>10702</v>
      </c>
      <c r="D29" s="12">
        <v>11439</v>
      </c>
      <c r="E29" s="12">
        <v>12200</v>
      </c>
      <c r="F29" s="12">
        <v>12835</v>
      </c>
      <c r="G29" s="12">
        <v>13508</v>
      </c>
      <c r="H29" s="12">
        <v>14225</v>
      </c>
      <c r="I29" s="12">
        <v>15300</v>
      </c>
      <c r="J29" s="12">
        <v>17778</v>
      </c>
      <c r="K29" s="12">
        <v>18172</v>
      </c>
      <c r="L29" s="12">
        <v>18768</v>
      </c>
      <c r="M29" s="12">
        <v>19789</v>
      </c>
      <c r="N29" s="12">
        <v>21841</v>
      </c>
      <c r="O29" s="12">
        <v>23219</v>
      </c>
      <c r="P29" s="12">
        <v>23876</v>
      </c>
      <c r="Q29" s="12">
        <v>25154</v>
      </c>
      <c r="R29" s="12">
        <v>25982</v>
      </c>
      <c r="S29" s="12">
        <v>26732</v>
      </c>
      <c r="T29" s="12">
        <v>27439</v>
      </c>
      <c r="U29" s="12">
        <v>24848</v>
      </c>
      <c r="V29" s="12">
        <v>25408</v>
      </c>
      <c r="W29" s="12">
        <v>26154</v>
      </c>
      <c r="X29" s="12">
        <v>27193</v>
      </c>
      <c r="Y29" s="12">
        <v>28498</v>
      </c>
      <c r="Z29" s="12">
        <v>27699</v>
      </c>
      <c r="AA29" s="12">
        <v>31224</v>
      </c>
      <c r="AB29" s="12">
        <v>32750</v>
      </c>
      <c r="AC29" s="12">
        <v>36236</v>
      </c>
      <c r="AD29" s="12">
        <v>38797</v>
      </c>
      <c r="AE29" s="12">
        <v>40653</v>
      </c>
      <c r="AF29" s="12">
        <v>42790</v>
      </c>
      <c r="AG29" s="12">
        <v>45011</v>
      </c>
      <c r="AH29" s="12">
        <v>47285</v>
      </c>
      <c r="AI29" s="12">
        <v>49603</v>
      </c>
    </row>
    <row r="30" spans="1:35" x14ac:dyDescent="0.3">
      <c r="A30" s="15" t="s">
        <v>105</v>
      </c>
      <c r="B30" s="3">
        <v>10790</v>
      </c>
      <c r="C30" s="3">
        <v>10640</v>
      </c>
      <c r="D30" s="3">
        <v>11388</v>
      </c>
      <c r="E30" s="3">
        <v>12151</v>
      </c>
      <c r="F30" s="3">
        <v>12781</v>
      </c>
      <c r="G30" s="3">
        <v>13452</v>
      </c>
      <c r="H30" s="3">
        <v>14164</v>
      </c>
      <c r="I30" s="3">
        <v>15238</v>
      </c>
      <c r="J30" s="3">
        <v>17714</v>
      </c>
      <c r="K30" s="3">
        <v>18107</v>
      </c>
      <c r="L30" s="3">
        <v>18702</v>
      </c>
      <c r="M30" s="3">
        <v>19723</v>
      </c>
      <c r="N30" s="3">
        <v>21774</v>
      </c>
      <c r="O30" s="3">
        <v>23144</v>
      </c>
      <c r="P30" s="3">
        <v>23802</v>
      </c>
      <c r="Q30" s="3">
        <v>25081</v>
      </c>
      <c r="R30" s="3">
        <v>25906</v>
      </c>
      <c r="S30" s="3">
        <v>26660</v>
      </c>
      <c r="T30" s="3">
        <v>27338</v>
      </c>
      <c r="U30" s="3">
        <v>24837</v>
      </c>
      <c r="V30" s="3">
        <v>25398</v>
      </c>
      <c r="W30" s="3">
        <v>26144</v>
      </c>
      <c r="X30" s="3">
        <v>27182</v>
      </c>
      <c r="Y30" s="3">
        <v>28490</v>
      </c>
      <c r="Z30" s="3">
        <v>27692</v>
      </c>
      <c r="AA30" s="3">
        <v>31217</v>
      </c>
      <c r="AB30" s="3">
        <v>32743</v>
      </c>
      <c r="AC30" s="3">
        <v>36229</v>
      </c>
      <c r="AD30" s="3">
        <v>38791</v>
      </c>
      <c r="AE30" s="3">
        <v>40646</v>
      </c>
      <c r="AF30" s="3">
        <v>42783</v>
      </c>
      <c r="AG30" s="3">
        <v>45005</v>
      </c>
      <c r="AH30" s="3">
        <v>47278</v>
      </c>
      <c r="AI30" s="3">
        <v>49596</v>
      </c>
    </row>
    <row r="31" spans="1:35" ht="15" thickBot="1" x14ac:dyDescent="0.35">
      <c r="A31" s="15" t="s">
        <v>106</v>
      </c>
      <c r="B31" s="3">
        <v>44</v>
      </c>
      <c r="C31" s="3">
        <v>62</v>
      </c>
      <c r="D31" s="3">
        <v>52</v>
      </c>
      <c r="E31" s="3">
        <v>49</v>
      </c>
      <c r="F31" s="3">
        <v>53</v>
      </c>
      <c r="G31" s="3">
        <v>57</v>
      </c>
      <c r="H31" s="3">
        <v>60</v>
      </c>
      <c r="I31" s="3">
        <v>62</v>
      </c>
      <c r="J31" s="3">
        <v>64</v>
      </c>
      <c r="K31" s="3">
        <v>65</v>
      </c>
      <c r="L31" s="3">
        <v>66</v>
      </c>
      <c r="M31" s="3">
        <v>66</v>
      </c>
      <c r="N31" s="3">
        <v>67</v>
      </c>
      <c r="O31" s="3">
        <v>75</v>
      </c>
      <c r="P31" s="3">
        <v>73</v>
      </c>
      <c r="Q31" s="3">
        <v>73</v>
      </c>
      <c r="R31" s="3">
        <v>76</v>
      </c>
      <c r="S31" s="3">
        <v>72</v>
      </c>
      <c r="T31" s="3">
        <v>101</v>
      </c>
      <c r="U31" s="3">
        <v>11</v>
      </c>
      <c r="V31" s="3">
        <v>10</v>
      </c>
      <c r="W31" s="3">
        <v>10</v>
      </c>
      <c r="X31" s="3">
        <v>11</v>
      </c>
      <c r="Y31" s="3">
        <v>8</v>
      </c>
      <c r="Z31" s="3">
        <v>7</v>
      </c>
      <c r="AA31" s="3">
        <v>7</v>
      </c>
      <c r="AB31" s="3">
        <v>7</v>
      </c>
      <c r="AC31" s="3">
        <v>7</v>
      </c>
      <c r="AD31" s="3">
        <v>7</v>
      </c>
      <c r="AE31" s="3">
        <v>7</v>
      </c>
      <c r="AF31" s="3">
        <v>7</v>
      </c>
      <c r="AG31" s="3">
        <v>7</v>
      </c>
      <c r="AH31" s="3">
        <v>7</v>
      </c>
      <c r="AI31" s="3">
        <v>7</v>
      </c>
    </row>
    <row r="32" spans="1:35" x14ac:dyDescent="0.3">
      <c r="A32" s="11" t="s">
        <v>107</v>
      </c>
      <c r="B32" s="11">
        <v>5276</v>
      </c>
      <c r="C32" s="11">
        <v>5610</v>
      </c>
      <c r="D32" s="11">
        <v>5659</v>
      </c>
      <c r="E32" s="11">
        <v>5752</v>
      </c>
      <c r="F32" s="11">
        <v>5905</v>
      </c>
      <c r="G32" s="11">
        <v>5989</v>
      </c>
      <c r="H32" s="11">
        <v>6155</v>
      </c>
      <c r="I32" s="11">
        <v>6565</v>
      </c>
      <c r="J32" s="11">
        <v>5856</v>
      </c>
      <c r="K32" s="11">
        <v>6065</v>
      </c>
      <c r="L32" s="11">
        <v>6257</v>
      </c>
      <c r="M32" s="11">
        <v>7342</v>
      </c>
      <c r="N32" s="11">
        <v>7874</v>
      </c>
      <c r="O32" s="11">
        <v>8393</v>
      </c>
      <c r="P32" s="11">
        <v>8542</v>
      </c>
      <c r="Q32" s="11">
        <v>9017</v>
      </c>
      <c r="R32" s="11">
        <v>9105</v>
      </c>
      <c r="S32" s="11">
        <v>9322</v>
      </c>
      <c r="T32" s="11">
        <v>9489</v>
      </c>
      <c r="U32" s="11">
        <v>8990</v>
      </c>
      <c r="V32" s="11">
        <v>5331</v>
      </c>
      <c r="W32" s="11">
        <v>5589</v>
      </c>
      <c r="X32" s="11">
        <v>5819</v>
      </c>
      <c r="Y32" s="11">
        <v>6177</v>
      </c>
      <c r="Z32" s="11">
        <v>6722</v>
      </c>
      <c r="AA32" s="11">
        <v>7672</v>
      </c>
      <c r="AB32" s="11">
        <v>9743</v>
      </c>
      <c r="AC32" s="11">
        <v>9041</v>
      </c>
      <c r="AD32" s="11">
        <v>9172</v>
      </c>
      <c r="AE32" s="11">
        <v>9779</v>
      </c>
      <c r="AF32" s="11">
        <v>10171</v>
      </c>
      <c r="AG32" s="11">
        <v>10596</v>
      </c>
      <c r="AH32" s="11">
        <v>11019</v>
      </c>
      <c r="AI32" s="11">
        <v>11421</v>
      </c>
    </row>
    <row r="33" spans="1:35" x14ac:dyDescent="0.3">
      <c r="A33" s="16" t="s">
        <v>85</v>
      </c>
      <c r="B33" s="12">
        <v>4172</v>
      </c>
      <c r="C33" s="12">
        <v>4533</v>
      </c>
      <c r="D33" s="12">
        <v>4606</v>
      </c>
      <c r="E33" s="12">
        <v>4661</v>
      </c>
      <c r="F33" s="12">
        <v>4799</v>
      </c>
      <c r="G33" s="12">
        <v>4844</v>
      </c>
      <c r="H33" s="12">
        <v>5016</v>
      </c>
      <c r="I33" s="12">
        <v>5305</v>
      </c>
      <c r="J33" s="12">
        <v>5791</v>
      </c>
      <c r="K33" s="12">
        <v>6005</v>
      </c>
      <c r="L33" s="12">
        <v>6177</v>
      </c>
      <c r="M33" s="12">
        <v>7246</v>
      </c>
      <c r="N33" s="12">
        <v>7720</v>
      </c>
      <c r="O33" s="12">
        <v>8252</v>
      </c>
      <c r="P33" s="12">
        <v>8301</v>
      </c>
      <c r="Q33" s="12">
        <v>8656</v>
      </c>
      <c r="R33" s="12">
        <v>8696</v>
      </c>
      <c r="S33" s="12">
        <v>9079</v>
      </c>
      <c r="T33" s="12">
        <v>9264</v>
      </c>
      <c r="U33" s="12">
        <v>8765</v>
      </c>
      <c r="V33" s="12">
        <v>5014</v>
      </c>
      <c r="W33" s="12">
        <v>5310</v>
      </c>
      <c r="X33" s="12">
        <v>5540</v>
      </c>
      <c r="Y33" s="12">
        <v>5869</v>
      </c>
      <c r="Z33" s="12">
        <v>6334</v>
      </c>
      <c r="AA33" s="12">
        <v>6594</v>
      </c>
      <c r="AB33" s="12">
        <v>7272</v>
      </c>
      <c r="AC33" s="12">
        <v>8117</v>
      </c>
      <c r="AD33" s="12">
        <v>8721</v>
      </c>
      <c r="AE33" s="12">
        <v>9450</v>
      </c>
      <c r="AF33" s="12">
        <v>9835</v>
      </c>
      <c r="AG33" s="12">
        <v>10251</v>
      </c>
      <c r="AH33" s="12">
        <v>10664</v>
      </c>
      <c r="AI33" s="12">
        <v>11057</v>
      </c>
    </row>
    <row r="34" spans="1:35" x14ac:dyDescent="0.3">
      <c r="A34" s="15" t="s">
        <v>108</v>
      </c>
      <c r="B34" s="3">
        <v>2257</v>
      </c>
      <c r="C34" s="3">
        <v>2596</v>
      </c>
      <c r="D34" s="3">
        <v>2652</v>
      </c>
      <c r="E34" s="3">
        <v>2713</v>
      </c>
      <c r="F34" s="3">
        <v>2820</v>
      </c>
      <c r="G34" s="3">
        <v>2855</v>
      </c>
      <c r="H34" s="3">
        <v>2992</v>
      </c>
      <c r="I34" s="3">
        <v>3103</v>
      </c>
      <c r="J34" s="3">
        <v>3394</v>
      </c>
      <c r="K34" s="3">
        <v>3545</v>
      </c>
      <c r="L34" s="3">
        <v>3700</v>
      </c>
      <c r="M34" s="3">
        <v>4641</v>
      </c>
      <c r="N34" s="3">
        <v>4886</v>
      </c>
      <c r="O34" s="3">
        <v>5124</v>
      </c>
      <c r="P34" s="3">
        <v>5274</v>
      </c>
      <c r="Q34" s="3">
        <v>5576</v>
      </c>
      <c r="R34" s="3">
        <v>5619</v>
      </c>
      <c r="S34" s="3">
        <v>5845</v>
      </c>
      <c r="T34" s="3">
        <v>5969</v>
      </c>
      <c r="U34" s="3">
        <v>6114</v>
      </c>
      <c r="V34" s="3">
        <v>2319</v>
      </c>
      <c r="W34" s="3">
        <v>2387</v>
      </c>
      <c r="X34" s="3">
        <v>2509</v>
      </c>
      <c r="Y34" s="3">
        <v>2582</v>
      </c>
      <c r="Z34" s="3">
        <v>2664</v>
      </c>
      <c r="AA34" s="3">
        <v>2738</v>
      </c>
      <c r="AB34" s="3">
        <v>2998</v>
      </c>
      <c r="AC34" s="3">
        <v>3266</v>
      </c>
      <c r="AD34" s="3">
        <v>3439</v>
      </c>
      <c r="AE34" s="3">
        <v>3747</v>
      </c>
      <c r="AF34" s="3">
        <v>3893</v>
      </c>
      <c r="AG34" s="3">
        <v>4065</v>
      </c>
      <c r="AH34" s="3">
        <v>4227</v>
      </c>
      <c r="AI34" s="3">
        <v>4384</v>
      </c>
    </row>
    <row r="35" spans="1:35" x14ac:dyDescent="0.3">
      <c r="A35" s="15" t="s">
        <v>109</v>
      </c>
      <c r="B35" s="3">
        <v>868</v>
      </c>
      <c r="C35" s="3">
        <v>882</v>
      </c>
      <c r="D35" s="3">
        <v>902</v>
      </c>
      <c r="E35" s="3">
        <v>952</v>
      </c>
      <c r="F35" s="3">
        <v>990</v>
      </c>
      <c r="G35" s="3">
        <v>1026</v>
      </c>
      <c r="H35" s="3">
        <v>1107</v>
      </c>
      <c r="I35" s="3">
        <v>1295</v>
      </c>
      <c r="J35" s="3">
        <v>1356</v>
      </c>
      <c r="K35" s="3">
        <v>1397</v>
      </c>
      <c r="L35" s="3">
        <v>1427</v>
      </c>
      <c r="M35" s="3">
        <v>1484</v>
      </c>
      <c r="N35" s="3">
        <v>1595</v>
      </c>
      <c r="O35" s="3">
        <v>1725</v>
      </c>
      <c r="P35" s="3">
        <v>1772</v>
      </c>
      <c r="Q35" s="3">
        <v>1790</v>
      </c>
      <c r="R35" s="3">
        <v>1850</v>
      </c>
      <c r="S35" s="3">
        <v>1917</v>
      </c>
      <c r="T35" s="3">
        <v>1915</v>
      </c>
      <c r="U35" s="3">
        <v>1442</v>
      </c>
      <c r="V35" s="3">
        <v>1505</v>
      </c>
      <c r="W35" s="3">
        <v>1551</v>
      </c>
      <c r="X35" s="3">
        <v>1678</v>
      </c>
      <c r="Y35" s="3">
        <v>1790</v>
      </c>
      <c r="Z35" s="3">
        <v>1922</v>
      </c>
      <c r="AA35" s="3">
        <v>2156</v>
      </c>
      <c r="AB35" s="3">
        <v>2447</v>
      </c>
      <c r="AC35" s="3">
        <v>2728</v>
      </c>
      <c r="AD35" s="3">
        <v>2974</v>
      </c>
      <c r="AE35" s="3">
        <v>3203</v>
      </c>
      <c r="AF35" s="3">
        <v>3364</v>
      </c>
      <c r="AG35" s="3">
        <v>3534</v>
      </c>
      <c r="AH35" s="3">
        <v>3712</v>
      </c>
      <c r="AI35" s="3">
        <v>3885</v>
      </c>
    </row>
    <row r="36" spans="1:35" x14ac:dyDescent="0.3">
      <c r="A36" s="15" t="s">
        <v>110</v>
      </c>
      <c r="B36" s="3">
        <v>0</v>
      </c>
      <c r="C36" s="3">
        <v>0</v>
      </c>
      <c r="D36" s="3">
        <v>0</v>
      </c>
      <c r="E36" s="3">
        <v>0</v>
      </c>
      <c r="F36" s="3">
        <v>0</v>
      </c>
      <c r="G36" s="3">
        <v>0</v>
      </c>
      <c r="H36" s="3">
        <v>0</v>
      </c>
      <c r="I36" s="3">
        <v>0</v>
      </c>
      <c r="J36" s="3">
        <v>164</v>
      </c>
      <c r="K36" s="3">
        <v>183</v>
      </c>
      <c r="L36" s="3">
        <v>222</v>
      </c>
      <c r="M36" s="3">
        <v>226</v>
      </c>
      <c r="N36" s="3">
        <v>252</v>
      </c>
      <c r="O36" s="3">
        <v>411</v>
      </c>
      <c r="P36" s="3">
        <v>314</v>
      </c>
      <c r="Q36" s="3">
        <v>341</v>
      </c>
      <c r="R36" s="3">
        <v>345</v>
      </c>
      <c r="S36" s="3">
        <v>358</v>
      </c>
      <c r="T36" s="3">
        <v>378</v>
      </c>
      <c r="U36" s="3">
        <v>446</v>
      </c>
      <c r="V36" s="3">
        <v>509</v>
      </c>
      <c r="W36" s="3">
        <v>651</v>
      </c>
      <c r="X36" s="3">
        <v>650</v>
      </c>
      <c r="Y36" s="3">
        <v>769</v>
      </c>
      <c r="Z36" s="3">
        <v>906</v>
      </c>
      <c r="AA36" s="3">
        <v>720</v>
      </c>
      <c r="AB36" s="3">
        <v>813</v>
      </c>
      <c r="AC36" s="3">
        <v>998</v>
      </c>
      <c r="AD36" s="3">
        <v>1110</v>
      </c>
      <c r="AE36" s="3">
        <v>1294</v>
      </c>
      <c r="AF36" s="3">
        <v>1324</v>
      </c>
      <c r="AG36" s="3">
        <v>1347</v>
      </c>
      <c r="AH36" s="3">
        <v>1365</v>
      </c>
      <c r="AI36" s="3">
        <v>1376</v>
      </c>
    </row>
    <row r="37" spans="1:35" x14ac:dyDescent="0.3">
      <c r="A37" s="15" t="s">
        <v>111</v>
      </c>
      <c r="B37" s="3">
        <v>231</v>
      </c>
      <c r="C37" s="3">
        <v>233</v>
      </c>
      <c r="D37" s="3">
        <v>231</v>
      </c>
      <c r="E37" s="3">
        <v>227</v>
      </c>
      <c r="F37" s="3">
        <v>249</v>
      </c>
      <c r="G37" s="3">
        <v>258</v>
      </c>
      <c r="H37" s="3">
        <v>258</v>
      </c>
      <c r="I37" s="3">
        <v>264</v>
      </c>
      <c r="J37" s="3">
        <v>283</v>
      </c>
      <c r="K37" s="3">
        <v>276</v>
      </c>
      <c r="L37" s="3">
        <v>269</v>
      </c>
      <c r="M37" s="3">
        <v>340</v>
      </c>
      <c r="N37" s="3">
        <v>430</v>
      </c>
      <c r="O37" s="3">
        <v>390</v>
      </c>
      <c r="P37" s="3">
        <v>436</v>
      </c>
      <c r="Q37" s="3">
        <v>450</v>
      </c>
      <c r="R37" s="3">
        <v>456</v>
      </c>
      <c r="S37" s="3">
        <v>500</v>
      </c>
      <c r="T37" s="3">
        <v>541</v>
      </c>
      <c r="U37" s="3">
        <v>545</v>
      </c>
      <c r="V37" s="3">
        <v>536</v>
      </c>
      <c r="W37" s="3">
        <v>572</v>
      </c>
      <c r="X37" s="3">
        <v>577</v>
      </c>
      <c r="Y37" s="3">
        <v>598</v>
      </c>
      <c r="Z37" s="3">
        <v>679</v>
      </c>
      <c r="AA37" s="3">
        <v>767</v>
      </c>
      <c r="AB37" s="3">
        <v>824</v>
      </c>
      <c r="AC37" s="3">
        <v>941</v>
      </c>
      <c r="AD37" s="3">
        <v>992</v>
      </c>
      <c r="AE37" s="3">
        <v>997</v>
      </c>
      <c r="AF37" s="3">
        <v>1042</v>
      </c>
      <c r="AG37" s="3">
        <v>1091</v>
      </c>
      <c r="AH37" s="3">
        <v>1142</v>
      </c>
      <c r="AI37" s="3">
        <v>1192</v>
      </c>
    </row>
    <row r="38" spans="1:35" x14ac:dyDescent="0.3">
      <c r="A38" s="15" t="s">
        <v>112</v>
      </c>
      <c r="B38" s="3">
        <v>817</v>
      </c>
      <c r="C38" s="3">
        <v>822</v>
      </c>
      <c r="D38" s="3">
        <v>822</v>
      </c>
      <c r="E38" s="3">
        <v>770</v>
      </c>
      <c r="F38" s="3">
        <v>740</v>
      </c>
      <c r="G38" s="3">
        <v>706</v>
      </c>
      <c r="H38" s="3">
        <v>658</v>
      </c>
      <c r="I38" s="3">
        <v>643</v>
      </c>
      <c r="J38" s="3">
        <v>593</v>
      </c>
      <c r="K38" s="3">
        <v>604</v>
      </c>
      <c r="L38" s="3">
        <v>560</v>
      </c>
      <c r="M38" s="3">
        <v>554</v>
      </c>
      <c r="N38" s="3">
        <v>558</v>
      </c>
      <c r="O38" s="3">
        <v>603</v>
      </c>
      <c r="P38" s="3">
        <v>505</v>
      </c>
      <c r="Q38" s="3">
        <v>498</v>
      </c>
      <c r="R38" s="3">
        <v>425</v>
      </c>
      <c r="S38" s="3">
        <v>459</v>
      </c>
      <c r="T38" s="3">
        <v>460</v>
      </c>
      <c r="U38" s="3">
        <v>219</v>
      </c>
      <c r="V38" s="3">
        <v>145</v>
      </c>
      <c r="W38" s="3">
        <v>149</v>
      </c>
      <c r="X38" s="3">
        <v>126</v>
      </c>
      <c r="Y38" s="3">
        <v>131</v>
      </c>
      <c r="Z38" s="3">
        <v>163</v>
      </c>
      <c r="AA38" s="3">
        <v>212</v>
      </c>
      <c r="AB38" s="3">
        <v>190</v>
      </c>
      <c r="AC38" s="3">
        <v>183</v>
      </c>
      <c r="AD38" s="3">
        <v>206</v>
      </c>
      <c r="AE38" s="3">
        <v>210</v>
      </c>
      <c r="AF38" s="3">
        <v>212</v>
      </c>
      <c r="AG38" s="3">
        <v>215</v>
      </c>
      <c r="AH38" s="3">
        <v>218</v>
      </c>
      <c r="AI38" s="3">
        <v>220</v>
      </c>
    </row>
    <row r="39" spans="1:35" x14ac:dyDescent="0.3">
      <c r="A39" s="16" t="s">
        <v>104</v>
      </c>
      <c r="B39" s="12">
        <v>1104</v>
      </c>
      <c r="C39" s="12">
        <v>1077</v>
      </c>
      <c r="D39" s="12">
        <v>1053</v>
      </c>
      <c r="E39" s="12">
        <v>1091</v>
      </c>
      <c r="F39" s="12">
        <v>1106</v>
      </c>
      <c r="G39" s="12">
        <v>1145</v>
      </c>
      <c r="H39" s="12">
        <v>1140</v>
      </c>
      <c r="I39" s="12">
        <v>1260</v>
      </c>
      <c r="J39" s="12">
        <v>65</v>
      </c>
      <c r="K39" s="12">
        <v>60</v>
      </c>
      <c r="L39" s="12">
        <v>80</v>
      </c>
      <c r="M39" s="12">
        <v>96</v>
      </c>
      <c r="N39" s="12">
        <v>153</v>
      </c>
      <c r="O39" s="12">
        <v>141</v>
      </c>
      <c r="P39" s="12">
        <v>241</v>
      </c>
      <c r="Q39" s="12">
        <v>361</v>
      </c>
      <c r="R39" s="12">
        <v>409</v>
      </c>
      <c r="S39" s="12">
        <v>243</v>
      </c>
      <c r="T39" s="12">
        <v>226</v>
      </c>
      <c r="U39" s="12">
        <v>225</v>
      </c>
      <c r="V39" s="12">
        <v>317</v>
      </c>
      <c r="W39" s="12">
        <v>279</v>
      </c>
      <c r="X39" s="12">
        <v>279</v>
      </c>
      <c r="Y39" s="12">
        <v>308</v>
      </c>
      <c r="Z39" s="12">
        <v>388</v>
      </c>
      <c r="AA39" s="12">
        <v>1078</v>
      </c>
      <c r="AB39" s="12">
        <v>2471</v>
      </c>
      <c r="AC39" s="12">
        <v>924</v>
      </c>
      <c r="AD39" s="12">
        <v>451</v>
      </c>
      <c r="AE39" s="12">
        <v>329</v>
      </c>
      <c r="AF39" s="12">
        <v>336</v>
      </c>
      <c r="AG39" s="12">
        <v>345</v>
      </c>
      <c r="AH39" s="12">
        <v>355</v>
      </c>
      <c r="AI39" s="12">
        <v>364</v>
      </c>
    </row>
    <row r="40" spans="1:35" x14ac:dyDescent="0.3">
      <c r="A40" s="15" t="s">
        <v>105</v>
      </c>
      <c r="B40" s="3">
        <v>1104</v>
      </c>
      <c r="C40" s="3">
        <v>1077</v>
      </c>
      <c r="D40" s="3">
        <v>1053</v>
      </c>
      <c r="E40" s="3">
        <v>1091</v>
      </c>
      <c r="F40" s="3">
        <v>1106</v>
      </c>
      <c r="G40" s="3">
        <v>1145</v>
      </c>
      <c r="H40" s="3">
        <v>1140</v>
      </c>
      <c r="I40" s="3">
        <v>1260</v>
      </c>
      <c r="J40" s="3">
        <v>56</v>
      </c>
      <c r="K40" s="3">
        <v>52</v>
      </c>
      <c r="L40" s="3">
        <v>44</v>
      </c>
      <c r="M40" s="3">
        <v>41</v>
      </c>
      <c r="N40" s="3">
        <v>34</v>
      </c>
      <c r="O40" s="3">
        <v>36</v>
      </c>
      <c r="P40" s="3">
        <v>24</v>
      </c>
      <c r="Q40" s="3">
        <v>30</v>
      </c>
      <c r="R40" s="3">
        <v>26</v>
      </c>
      <c r="S40" s="3">
        <v>20</v>
      </c>
      <c r="T40" s="3">
        <v>47</v>
      </c>
      <c r="U40" s="3">
        <v>62</v>
      </c>
      <c r="V40" s="3">
        <v>103</v>
      </c>
      <c r="W40" s="3">
        <v>83</v>
      </c>
      <c r="X40" s="3">
        <v>78</v>
      </c>
      <c r="Y40" s="3">
        <v>85</v>
      </c>
      <c r="Z40" s="3">
        <v>119</v>
      </c>
      <c r="AA40" s="3">
        <v>461</v>
      </c>
      <c r="AB40" s="3">
        <v>230</v>
      </c>
      <c r="AC40" s="3">
        <v>123</v>
      </c>
      <c r="AD40" s="3">
        <v>212</v>
      </c>
      <c r="AE40" s="3">
        <v>97</v>
      </c>
      <c r="AF40" s="3">
        <v>102</v>
      </c>
      <c r="AG40" s="3">
        <v>107</v>
      </c>
      <c r="AH40" s="3">
        <v>112</v>
      </c>
      <c r="AI40" s="3">
        <v>118</v>
      </c>
    </row>
    <row r="41" spans="1:35" ht="15" thickBot="1" x14ac:dyDescent="0.35">
      <c r="A41" s="15" t="s">
        <v>106</v>
      </c>
      <c r="B41" s="3">
        <v>0</v>
      </c>
      <c r="C41" s="3">
        <v>0</v>
      </c>
      <c r="D41" s="3">
        <v>0</v>
      </c>
      <c r="E41" s="3">
        <v>0</v>
      </c>
      <c r="F41" s="3">
        <v>0</v>
      </c>
      <c r="G41" s="3">
        <v>0</v>
      </c>
      <c r="H41" s="3">
        <v>0</v>
      </c>
      <c r="I41" s="3">
        <v>0</v>
      </c>
      <c r="J41" s="3">
        <v>9</v>
      </c>
      <c r="K41" s="3">
        <v>9</v>
      </c>
      <c r="L41" s="3">
        <v>36</v>
      </c>
      <c r="M41" s="3">
        <v>55</v>
      </c>
      <c r="N41" s="3">
        <v>119</v>
      </c>
      <c r="O41" s="3">
        <v>105</v>
      </c>
      <c r="P41" s="3">
        <v>217</v>
      </c>
      <c r="Q41" s="3">
        <v>330</v>
      </c>
      <c r="R41" s="3">
        <v>383</v>
      </c>
      <c r="S41" s="3">
        <v>223</v>
      </c>
      <c r="T41" s="3">
        <v>178</v>
      </c>
      <c r="U41" s="3">
        <v>164</v>
      </c>
      <c r="V41" s="3">
        <v>214</v>
      </c>
      <c r="W41" s="3">
        <v>196</v>
      </c>
      <c r="X41" s="3">
        <v>202</v>
      </c>
      <c r="Y41" s="3">
        <v>223</v>
      </c>
      <c r="Z41" s="3">
        <v>269</v>
      </c>
      <c r="AA41" s="3">
        <v>617</v>
      </c>
      <c r="AB41" s="3">
        <v>2242</v>
      </c>
      <c r="AC41" s="3">
        <v>801</v>
      </c>
      <c r="AD41" s="3">
        <v>239</v>
      </c>
      <c r="AE41" s="3">
        <v>232</v>
      </c>
      <c r="AF41" s="3">
        <v>234</v>
      </c>
      <c r="AG41" s="3">
        <v>238</v>
      </c>
      <c r="AH41" s="3">
        <v>242</v>
      </c>
      <c r="AI41" s="3">
        <v>247</v>
      </c>
    </row>
    <row r="42" spans="1:35" x14ac:dyDescent="0.3">
      <c r="A42" s="11" t="s">
        <v>113</v>
      </c>
      <c r="B42" s="11">
        <v>3206</v>
      </c>
      <c r="C42" s="11">
        <v>3427</v>
      </c>
      <c r="D42" s="11">
        <v>3571</v>
      </c>
      <c r="E42" s="11">
        <v>3883</v>
      </c>
      <c r="F42" s="11">
        <v>4221</v>
      </c>
      <c r="G42" s="11">
        <v>4606</v>
      </c>
      <c r="H42" s="11">
        <v>5357</v>
      </c>
      <c r="I42" s="11">
        <v>5368</v>
      </c>
      <c r="J42" s="11">
        <v>5829</v>
      </c>
      <c r="K42" s="11">
        <v>6242</v>
      </c>
      <c r="L42" s="11">
        <v>6537</v>
      </c>
      <c r="M42" s="11">
        <v>7086</v>
      </c>
      <c r="N42" s="11">
        <v>7596</v>
      </c>
      <c r="O42" s="11">
        <v>8200</v>
      </c>
      <c r="P42" s="11">
        <v>8482</v>
      </c>
      <c r="Q42" s="11">
        <v>8960</v>
      </c>
      <c r="R42" s="11">
        <v>9394</v>
      </c>
      <c r="S42" s="11">
        <v>9578</v>
      </c>
      <c r="T42" s="11">
        <v>9906</v>
      </c>
      <c r="U42" s="11">
        <v>19983</v>
      </c>
      <c r="V42" s="11">
        <v>20988</v>
      </c>
      <c r="W42" s="11">
        <v>21733</v>
      </c>
      <c r="X42" s="11">
        <v>22520</v>
      </c>
      <c r="Y42" s="11">
        <v>23320</v>
      </c>
      <c r="Z42" s="11">
        <v>24063</v>
      </c>
      <c r="AA42" s="11">
        <v>24605</v>
      </c>
      <c r="AB42" s="11">
        <v>26588</v>
      </c>
      <c r="AC42" s="11">
        <v>28862</v>
      </c>
      <c r="AD42" s="11">
        <v>30276</v>
      </c>
      <c r="AE42" s="11">
        <v>31392</v>
      </c>
      <c r="AF42" s="11">
        <v>32410</v>
      </c>
      <c r="AG42" s="11">
        <v>33516</v>
      </c>
      <c r="AH42" s="11">
        <v>34683</v>
      </c>
      <c r="AI42" s="11">
        <v>35775</v>
      </c>
    </row>
    <row r="43" spans="1:35" x14ac:dyDescent="0.3">
      <c r="A43" s="16" t="s">
        <v>85</v>
      </c>
      <c r="B43" s="12">
        <v>2226</v>
      </c>
      <c r="C43" s="12">
        <v>2366</v>
      </c>
      <c r="D43" s="12">
        <v>2518</v>
      </c>
      <c r="E43" s="12">
        <v>2650</v>
      </c>
      <c r="F43" s="12">
        <v>2895</v>
      </c>
      <c r="G43" s="12">
        <v>3138</v>
      </c>
      <c r="H43" s="12">
        <v>3620</v>
      </c>
      <c r="I43" s="12">
        <v>3590</v>
      </c>
      <c r="J43" s="12">
        <v>3827</v>
      </c>
      <c r="K43" s="12">
        <v>4061</v>
      </c>
      <c r="L43" s="12">
        <v>4278</v>
      </c>
      <c r="M43" s="12">
        <v>4648</v>
      </c>
      <c r="N43" s="12">
        <v>4932</v>
      </c>
      <c r="O43" s="12">
        <v>5313</v>
      </c>
      <c r="P43" s="12">
        <v>5409</v>
      </c>
      <c r="Q43" s="12">
        <v>5645</v>
      </c>
      <c r="R43" s="12">
        <v>5850</v>
      </c>
      <c r="S43" s="12">
        <v>6106</v>
      </c>
      <c r="T43" s="12">
        <v>6273</v>
      </c>
      <c r="U43" s="12">
        <v>13156</v>
      </c>
      <c r="V43" s="12">
        <v>13767</v>
      </c>
      <c r="W43" s="12">
        <v>14240</v>
      </c>
      <c r="X43" s="12">
        <v>14636</v>
      </c>
      <c r="Y43" s="12">
        <v>15278</v>
      </c>
      <c r="Z43" s="12">
        <v>15770</v>
      </c>
      <c r="AA43" s="12">
        <v>16069</v>
      </c>
      <c r="AB43" s="12">
        <v>17295</v>
      </c>
      <c r="AC43" s="12">
        <v>18427</v>
      </c>
      <c r="AD43" s="12">
        <v>19079</v>
      </c>
      <c r="AE43" s="12">
        <v>19671</v>
      </c>
      <c r="AF43" s="12">
        <v>20234</v>
      </c>
      <c r="AG43" s="12">
        <v>20874</v>
      </c>
      <c r="AH43" s="12">
        <v>21507</v>
      </c>
      <c r="AI43" s="12">
        <v>22107</v>
      </c>
    </row>
    <row r="44" spans="1:35" x14ac:dyDescent="0.3">
      <c r="A44" s="15" t="s">
        <v>108</v>
      </c>
      <c r="B44" s="3">
        <v>1645</v>
      </c>
      <c r="C44" s="3">
        <v>1766</v>
      </c>
      <c r="D44" s="3">
        <v>1902</v>
      </c>
      <c r="E44" s="3">
        <v>2039</v>
      </c>
      <c r="F44" s="3">
        <v>2220</v>
      </c>
      <c r="G44" s="3">
        <v>2458</v>
      </c>
      <c r="H44" s="3">
        <v>2709</v>
      </c>
      <c r="I44" s="3">
        <v>2862</v>
      </c>
      <c r="J44" s="3">
        <v>3056</v>
      </c>
      <c r="K44" s="3">
        <v>3251</v>
      </c>
      <c r="L44" s="3">
        <v>3445</v>
      </c>
      <c r="M44" s="3">
        <v>3638</v>
      </c>
      <c r="N44" s="3">
        <v>3917</v>
      </c>
      <c r="O44" s="3">
        <v>4169</v>
      </c>
      <c r="P44" s="3">
        <v>4356</v>
      </c>
      <c r="Q44" s="3">
        <v>4654</v>
      </c>
      <c r="R44" s="3">
        <v>4897</v>
      </c>
      <c r="S44" s="3">
        <v>5152</v>
      </c>
      <c r="T44" s="3">
        <v>5263</v>
      </c>
      <c r="U44" s="3">
        <v>5424</v>
      </c>
      <c r="V44" s="3">
        <v>5629</v>
      </c>
      <c r="W44" s="3">
        <v>5889</v>
      </c>
      <c r="X44" s="3">
        <v>6011</v>
      </c>
      <c r="Y44" s="3">
        <v>6112</v>
      </c>
      <c r="Z44" s="3">
        <v>6259</v>
      </c>
      <c r="AA44" s="3">
        <v>6414</v>
      </c>
      <c r="AB44" s="3">
        <v>7013</v>
      </c>
      <c r="AC44" s="3">
        <v>7612</v>
      </c>
      <c r="AD44" s="3">
        <v>7992</v>
      </c>
      <c r="AE44" s="3">
        <v>8334</v>
      </c>
      <c r="AF44" s="3">
        <v>8650</v>
      </c>
      <c r="AG44" s="3">
        <v>9045</v>
      </c>
      <c r="AH44" s="3">
        <v>9421</v>
      </c>
      <c r="AI44" s="3">
        <v>9781</v>
      </c>
    </row>
    <row r="45" spans="1:35" x14ac:dyDescent="0.3">
      <c r="A45" s="15" t="s">
        <v>114</v>
      </c>
      <c r="B45" s="3">
        <v>0</v>
      </c>
      <c r="C45" s="3">
        <v>0</v>
      </c>
      <c r="D45" s="3">
        <v>0</v>
      </c>
      <c r="E45" s="3">
        <v>0</v>
      </c>
      <c r="F45" s="3">
        <v>0</v>
      </c>
      <c r="G45" s="3">
        <v>0</v>
      </c>
      <c r="H45" s="3">
        <v>0</v>
      </c>
      <c r="I45" s="3">
        <v>0</v>
      </c>
      <c r="J45" s="3">
        <v>0</v>
      </c>
      <c r="K45" s="3">
        <v>0</v>
      </c>
      <c r="L45" s="3">
        <v>0</v>
      </c>
      <c r="M45" s="3">
        <v>0</v>
      </c>
      <c r="N45" s="3">
        <v>0</v>
      </c>
      <c r="O45" s="3">
        <v>0</v>
      </c>
      <c r="P45" s="3">
        <v>0</v>
      </c>
      <c r="Q45" s="3">
        <v>0</v>
      </c>
      <c r="R45" s="3">
        <v>0</v>
      </c>
      <c r="S45" s="3">
        <v>0</v>
      </c>
      <c r="T45" s="3">
        <v>0</v>
      </c>
      <c r="U45" s="3">
        <v>130</v>
      </c>
      <c r="V45" s="3">
        <v>138</v>
      </c>
      <c r="W45" s="3">
        <v>137</v>
      </c>
      <c r="X45" s="3">
        <v>110</v>
      </c>
      <c r="Y45" s="3">
        <v>100</v>
      </c>
      <c r="Z45" s="3">
        <v>88</v>
      </c>
      <c r="AA45" s="3">
        <v>76</v>
      </c>
      <c r="AB45" s="3">
        <v>69</v>
      </c>
      <c r="AC45" s="3">
        <v>66</v>
      </c>
      <c r="AD45" s="3">
        <v>61</v>
      </c>
      <c r="AE45" s="3">
        <v>57</v>
      </c>
      <c r="AF45" s="3">
        <v>56</v>
      </c>
      <c r="AG45" s="3">
        <v>54</v>
      </c>
      <c r="AH45" s="3">
        <v>54</v>
      </c>
      <c r="AI45" s="3">
        <v>55</v>
      </c>
    </row>
    <row r="46" spans="1:35" x14ac:dyDescent="0.3">
      <c r="A46" s="15" t="s">
        <v>93</v>
      </c>
      <c r="B46" s="3">
        <v>0</v>
      </c>
      <c r="C46" s="3">
        <v>0</v>
      </c>
      <c r="D46" s="3">
        <v>0</v>
      </c>
      <c r="E46" s="3">
        <v>0</v>
      </c>
      <c r="F46" s="3">
        <v>0</v>
      </c>
      <c r="G46" s="3">
        <v>0</v>
      </c>
      <c r="H46" s="3">
        <v>0</v>
      </c>
      <c r="I46" s="3">
        <v>0</v>
      </c>
      <c r="J46" s="3">
        <v>0</v>
      </c>
      <c r="K46" s="3">
        <v>0</v>
      </c>
      <c r="L46" s="3">
        <v>0</v>
      </c>
      <c r="M46" s="3">
        <v>0</v>
      </c>
      <c r="N46" s="3">
        <v>0</v>
      </c>
      <c r="O46" s="3">
        <v>0</v>
      </c>
      <c r="P46" s="3">
        <v>0</v>
      </c>
      <c r="Q46" s="3">
        <v>0</v>
      </c>
      <c r="R46" s="3">
        <v>0</v>
      </c>
      <c r="S46" s="3">
        <v>0</v>
      </c>
      <c r="T46" s="3">
        <v>0</v>
      </c>
      <c r="U46" s="3">
        <v>6309</v>
      </c>
      <c r="V46" s="3">
        <v>6373</v>
      </c>
      <c r="W46" s="3">
        <v>6498</v>
      </c>
      <c r="X46" s="3">
        <v>6613</v>
      </c>
      <c r="Y46" s="3">
        <v>6888</v>
      </c>
      <c r="Z46" s="3">
        <v>7080</v>
      </c>
      <c r="AA46" s="3">
        <v>7305</v>
      </c>
      <c r="AB46" s="3">
        <v>7738</v>
      </c>
      <c r="AC46" s="3">
        <v>8196</v>
      </c>
      <c r="AD46" s="3">
        <v>8378</v>
      </c>
      <c r="AE46" s="3">
        <v>8559</v>
      </c>
      <c r="AF46" s="3">
        <v>8739</v>
      </c>
      <c r="AG46" s="3">
        <v>8915</v>
      </c>
      <c r="AH46" s="3">
        <v>9098</v>
      </c>
      <c r="AI46" s="3">
        <v>9265</v>
      </c>
    </row>
    <row r="47" spans="1:35" x14ac:dyDescent="0.3">
      <c r="A47" s="15" t="s">
        <v>115</v>
      </c>
      <c r="B47" s="3">
        <v>0</v>
      </c>
      <c r="C47" s="3">
        <v>0</v>
      </c>
      <c r="D47" s="3">
        <v>0</v>
      </c>
      <c r="E47" s="3">
        <v>0</v>
      </c>
      <c r="F47" s="3">
        <v>0</v>
      </c>
      <c r="G47" s="3">
        <v>0</v>
      </c>
      <c r="H47" s="3">
        <v>0</v>
      </c>
      <c r="I47" s="3">
        <v>0</v>
      </c>
      <c r="J47" s="3">
        <v>0</v>
      </c>
      <c r="K47" s="3">
        <v>0</v>
      </c>
      <c r="L47" s="3">
        <v>0</v>
      </c>
      <c r="M47" s="3">
        <v>0</v>
      </c>
      <c r="N47" s="3">
        <v>0</v>
      </c>
      <c r="O47" s="3">
        <v>0</v>
      </c>
      <c r="P47" s="3">
        <v>0</v>
      </c>
      <c r="Q47" s="3">
        <v>0</v>
      </c>
      <c r="R47" s="3">
        <v>0</v>
      </c>
      <c r="S47" s="3">
        <v>0</v>
      </c>
      <c r="T47" s="3">
        <v>0</v>
      </c>
      <c r="U47" s="3">
        <v>517</v>
      </c>
      <c r="V47" s="3">
        <v>516</v>
      </c>
      <c r="W47" s="3">
        <v>506</v>
      </c>
      <c r="X47" s="3">
        <v>515</v>
      </c>
      <c r="Y47" s="3">
        <v>514</v>
      </c>
      <c r="Z47" s="3">
        <v>489</v>
      </c>
      <c r="AA47" s="3">
        <v>428</v>
      </c>
      <c r="AB47" s="3">
        <v>432</v>
      </c>
      <c r="AC47" s="3">
        <v>467</v>
      </c>
      <c r="AD47" s="3">
        <v>491</v>
      </c>
      <c r="AE47" s="3">
        <v>512</v>
      </c>
      <c r="AF47" s="3">
        <v>532</v>
      </c>
      <c r="AG47" s="3">
        <v>552</v>
      </c>
      <c r="AH47" s="3">
        <v>573</v>
      </c>
      <c r="AI47" s="3">
        <v>594</v>
      </c>
    </row>
    <row r="48" spans="1:35" x14ac:dyDescent="0.3">
      <c r="A48" s="15" t="s">
        <v>116</v>
      </c>
      <c r="B48" s="3">
        <v>0</v>
      </c>
      <c r="C48" s="3">
        <v>0</v>
      </c>
      <c r="D48" s="3">
        <v>0</v>
      </c>
      <c r="E48" s="3">
        <v>0</v>
      </c>
      <c r="F48" s="3">
        <v>0</v>
      </c>
      <c r="G48" s="3">
        <v>0</v>
      </c>
      <c r="H48" s="3">
        <v>222</v>
      </c>
      <c r="I48" s="3">
        <v>0</v>
      </c>
      <c r="J48" s="3">
        <v>0</v>
      </c>
      <c r="K48" s="3">
        <v>0</v>
      </c>
      <c r="L48" s="3">
        <v>0</v>
      </c>
      <c r="M48" s="3">
        <v>122</v>
      </c>
      <c r="N48" s="3">
        <v>175</v>
      </c>
      <c r="O48" s="3">
        <v>199</v>
      </c>
      <c r="P48" s="3">
        <v>160</v>
      </c>
      <c r="Q48" s="3">
        <v>50</v>
      </c>
      <c r="R48" s="3">
        <v>3</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row>
    <row r="49" spans="1:35" x14ac:dyDescent="0.3">
      <c r="A49" s="15" t="s">
        <v>117</v>
      </c>
      <c r="B49" s="3">
        <v>0</v>
      </c>
      <c r="C49" s="3">
        <v>0</v>
      </c>
      <c r="D49" s="3">
        <v>0</v>
      </c>
      <c r="E49" s="3">
        <v>0</v>
      </c>
      <c r="F49" s="3">
        <v>0</v>
      </c>
      <c r="G49" s="3">
        <v>0</v>
      </c>
      <c r="H49" s="3">
        <v>0</v>
      </c>
      <c r="I49" s="3">
        <v>0</v>
      </c>
      <c r="J49" s="3">
        <v>0</v>
      </c>
      <c r="K49" s="3">
        <v>0</v>
      </c>
      <c r="L49" s="3">
        <v>0</v>
      </c>
      <c r="M49" s="3">
        <v>0</v>
      </c>
      <c r="N49" s="3">
        <v>0</v>
      </c>
      <c r="O49" s="3">
        <v>0</v>
      </c>
      <c r="P49" s="3">
        <v>0</v>
      </c>
      <c r="Q49" s="3">
        <v>0</v>
      </c>
      <c r="R49" s="3">
        <v>0</v>
      </c>
      <c r="S49" s="3">
        <v>0</v>
      </c>
      <c r="T49" s="3">
        <v>0</v>
      </c>
      <c r="U49" s="3">
        <v>0</v>
      </c>
      <c r="V49" s="3">
        <v>363</v>
      </c>
      <c r="W49" s="3">
        <v>404</v>
      </c>
      <c r="X49" s="3">
        <v>436</v>
      </c>
      <c r="Y49" s="3">
        <v>453</v>
      </c>
      <c r="Z49" s="3">
        <v>304</v>
      </c>
      <c r="AA49" s="3">
        <v>463</v>
      </c>
      <c r="AB49" s="3">
        <v>451</v>
      </c>
      <c r="AC49" s="3">
        <v>451</v>
      </c>
      <c r="AD49" s="3">
        <v>476</v>
      </c>
      <c r="AE49" s="3">
        <v>496</v>
      </c>
      <c r="AF49" s="3">
        <v>515</v>
      </c>
      <c r="AG49" s="3">
        <v>535</v>
      </c>
      <c r="AH49" s="3">
        <v>557</v>
      </c>
      <c r="AI49" s="3">
        <v>581</v>
      </c>
    </row>
    <row r="50" spans="1:35" x14ac:dyDescent="0.3">
      <c r="A50" s="15" t="s">
        <v>118</v>
      </c>
      <c r="B50" s="3">
        <v>581</v>
      </c>
      <c r="C50" s="3">
        <v>600</v>
      </c>
      <c r="D50" s="3">
        <v>616</v>
      </c>
      <c r="E50" s="3">
        <v>611</v>
      </c>
      <c r="F50" s="3">
        <v>675</v>
      </c>
      <c r="G50" s="3">
        <v>680</v>
      </c>
      <c r="H50" s="3">
        <v>688</v>
      </c>
      <c r="I50" s="3">
        <v>727</v>
      </c>
      <c r="J50" s="3">
        <v>772</v>
      </c>
      <c r="K50" s="3">
        <v>810</v>
      </c>
      <c r="L50" s="3">
        <v>833</v>
      </c>
      <c r="M50" s="3">
        <v>888</v>
      </c>
      <c r="N50" s="3">
        <v>840</v>
      </c>
      <c r="O50" s="3">
        <v>945</v>
      </c>
      <c r="P50" s="3">
        <v>893</v>
      </c>
      <c r="Q50" s="3">
        <v>941</v>
      </c>
      <c r="R50" s="3">
        <v>950</v>
      </c>
      <c r="S50" s="3">
        <v>954</v>
      </c>
      <c r="T50" s="3">
        <v>1011</v>
      </c>
      <c r="U50" s="3">
        <v>776</v>
      </c>
      <c r="V50" s="3">
        <v>748</v>
      </c>
      <c r="W50" s="3">
        <v>806</v>
      </c>
      <c r="X50" s="3">
        <v>951</v>
      </c>
      <c r="Y50" s="3">
        <v>1211</v>
      </c>
      <c r="Z50" s="3">
        <v>1550</v>
      </c>
      <c r="AA50" s="3">
        <v>1383</v>
      </c>
      <c r="AB50" s="3">
        <v>1592</v>
      </c>
      <c r="AC50" s="3">
        <v>1636</v>
      </c>
      <c r="AD50" s="3">
        <v>1682</v>
      </c>
      <c r="AE50" s="3">
        <v>1713</v>
      </c>
      <c r="AF50" s="3">
        <v>1743</v>
      </c>
      <c r="AG50" s="3">
        <v>1772</v>
      </c>
      <c r="AH50" s="3">
        <v>1803</v>
      </c>
      <c r="AI50" s="3">
        <v>1834</v>
      </c>
    </row>
    <row r="51" spans="1:35" x14ac:dyDescent="0.3">
      <c r="A51" s="16" t="s">
        <v>104</v>
      </c>
      <c r="B51" s="12">
        <v>980</v>
      </c>
      <c r="C51" s="12">
        <v>1061</v>
      </c>
      <c r="D51" s="12">
        <v>1053</v>
      </c>
      <c r="E51" s="12">
        <v>1233</v>
      </c>
      <c r="F51" s="12">
        <v>1326</v>
      </c>
      <c r="G51" s="12">
        <v>1467</v>
      </c>
      <c r="H51" s="12">
        <v>1738</v>
      </c>
      <c r="I51" s="12">
        <v>1779</v>
      </c>
      <c r="J51" s="12">
        <v>2002</v>
      </c>
      <c r="K51" s="12">
        <v>2181</v>
      </c>
      <c r="L51" s="12">
        <v>2259</v>
      </c>
      <c r="M51" s="12">
        <v>2437</v>
      </c>
      <c r="N51" s="12">
        <v>2664</v>
      </c>
      <c r="O51" s="12">
        <v>2887</v>
      </c>
      <c r="P51" s="12">
        <v>3073</v>
      </c>
      <c r="Q51" s="12">
        <v>3316</v>
      </c>
      <c r="R51" s="12">
        <v>3543</v>
      </c>
      <c r="S51" s="12">
        <v>3472</v>
      </c>
      <c r="T51" s="12">
        <v>3633</v>
      </c>
      <c r="U51" s="12">
        <v>6828</v>
      </c>
      <c r="V51" s="12">
        <v>7220</v>
      </c>
      <c r="W51" s="12">
        <v>7493</v>
      </c>
      <c r="X51" s="12">
        <v>7885</v>
      </c>
      <c r="Y51" s="12">
        <v>8042</v>
      </c>
      <c r="Z51" s="12">
        <v>8293</v>
      </c>
      <c r="AA51" s="12">
        <v>8536</v>
      </c>
      <c r="AB51" s="12">
        <v>9293</v>
      </c>
      <c r="AC51" s="12">
        <v>10434</v>
      </c>
      <c r="AD51" s="12">
        <v>11197</v>
      </c>
      <c r="AE51" s="12">
        <v>11721</v>
      </c>
      <c r="AF51" s="12">
        <v>12175</v>
      </c>
      <c r="AG51" s="12">
        <v>12642</v>
      </c>
      <c r="AH51" s="12">
        <v>13176</v>
      </c>
      <c r="AI51" s="12">
        <v>13667</v>
      </c>
    </row>
    <row r="52" spans="1:35" x14ac:dyDescent="0.3">
      <c r="A52" s="15" t="s">
        <v>105</v>
      </c>
      <c r="B52" s="3">
        <v>0</v>
      </c>
      <c r="C52" s="3">
        <v>0</v>
      </c>
      <c r="D52" s="3">
        <v>0</v>
      </c>
      <c r="E52" s="3">
        <v>0</v>
      </c>
      <c r="F52" s="3">
        <v>0</v>
      </c>
      <c r="G52" s="3">
        <v>0</v>
      </c>
      <c r="H52" s="3">
        <v>0</v>
      </c>
      <c r="I52" s="3">
        <v>0</v>
      </c>
      <c r="J52" s="3">
        <v>0</v>
      </c>
      <c r="K52" s="3">
        <v>0</v>
      </c>
      <c r="L52" s="3">
        <v>0</v>
      </c>
      <c r="M52" s="3">
        <v>0</v>
      </c>
      <c r="N52" s="3">
        <v>0</v>
      </c>
      <c r="O52" s="3">
        <v>0</v>
      </c>
      <c r="P52" s="3">
        <v>0</v>
      </c>
      <c r="Q52" s="3">
        <v>0</v>
      </c>
      <c r="R52" s="3">
        <v>0</v>
      </c>
      <c r="S52" s="3">
        <v>0</v>
      </c>
      <c r="T52" s="3">
        <v>0</v>
      </c>
      <c r="U52" s="3">
        <v>3067</v>
      </c>
      <c r="V52" s="3">
        <v>3135</v>
      </c>
      <c r="W52" s="3">
        <v>3283</v>
      </c>
      <c r="X52" s="3">
        <v>3427</v>
      </c>
      <c r="Y52" s="3">
        <v>3594</v>
      </c>
      <c r="Z52" s="3">
        <v>3652</v>
      </c>
      <c r="AA52" s="3">
        <v>3754</v>
      </c>
      <c r="AB52" s="3">
        <v>4248</v>
      </c>
      <c r="AC52" s="3">
        <v>4067</v>
      </c>
      <c r="AD52" s="3">
        <v>4335</v>
      </c>
      <c r="AE52" s="3">
        <v>4574</v>
      </c>
      <c r="AF52" s="3">
        <v>4824</v>
      </c>
      <c r="AG52" s="3">
        <v>5080</v>
      </c>
      <c r="AH52" s="3">
        <v>5355</v>
      </c>
      <c r="AI52" s="3">
        <v>5628</v>
      </c>
    </row>
    <row r="53" spans="1:35" ht="15" thickBot="1" x14ac:dyDescent="0.35">
      <c r="A53" s="15" t="s">
        <v>106</v>
      </c>
      <c r="B53" s="3">
        <v>980</v>
      </c>
      <c r="C53" s="3">
        <v>1061</v>
      </c>
      <c r="D53" s="3">
        <v>1053</v>
      </c>
      <c r="E53" s="3">
        <v>1233</v>
      </c>
      <c r="F53" s="3">
        <v>1326</v>
      </c>
      <c r="G53" s="3">
        <v>1467</v>
      </c>
      <c r="H53" s="3">
        <v>1738</v>
      </c>
      <c r="I53" s="3">
        <v>1779</v>
      </c>
      <c r="J53" s="3">
        <v>2002</v>
      </c>
      <c r="K53" s="3">
        <v>2181</v>
      </c>
      <c r="L53" s="3">
        <v>2259</v>
      </c>
      <c r="M53" s="3">
        <v>2437</v>
      </c>
      <c r="N53" s="3">
        <v>2664</v>
      </c>
      <c r="O53" s="3">
        <v>2887</v>
      </c>
      <c r="P53" s="3">
        <v>3073</v>
      </c>
      <c r="Q53" s="3">
        <v>3316</v>
      </c>
      <c r="R53" s="3">
        <v>3543</v>
      </c>
      <c r="S53" s="3">
        <v>3472</v>
      </c>
      <c r="T53" s="3">
        <v>3633</v>
      </c>
      <c r="U53" s="3">
        <v>3760</v>
      </c>
      <c r="V53" s="3">
        <v>4085</v>
      </c>
      <c r="W53" s="3">
        <v>4209</v>
      </c>
      <c r="X53" s="3">
        <v>4457</v>
      </c>
      <c r="Y53" s="3">
        <v>4447</v>
      </c>
      <c r="Z53" s="3">
        <v>4642</v>
      </c>
      <c r="AA53" s="3">
        <v>4782</v>
      </c>
      <c r="AB53" s="3">
        <v>5045</v>
      </c>
      <c r="AC53" s="3">
        <v>6367</v>
      </c>
      <c r="AD53" s="3">
        <v>6862</v>
      </c>
      <c r="AE53" s="3">
        <v>7147</v>
      </c>
      <c r="AF53" s="3">
        <v>7351</v>
      </c>
      <c r="AG53" s="3">
        <v>7562</v>
      </c>
      <c r="AH53" s="3">
        <v>7821</v>
      </c>
      <c r="AI53" s="3">
        <v>8039</v>
      </c>
    </row>
    <row r="54" spans="1:35" x14ac:dyDescent="0.3">
      <c r="A54" s="11" t="s">
        <v>119</v>
      </c>
      <c r="B54" s="11">
        <v>1410</v>
      </c>
      <c r="C54" s="11">
        <v>1423</v>
      </c>
      <c r="D54" s="11">
        <v>1431</v>
      </c>
      <c r="E54" s="11">
        <v>1457</v>
      </c>
      <c r="F54" s="11">
        <v>1627</v>
      </c>
      <c r="G54" s="11">
        <v>1690</v>
      </c>
      <c r="H54" s="11">
        <v>1866</v>
      </c>
      <c r="I54" s="11">
        <v>1927</v>
      </c>
      <c r="J54" s="11">
        <v>1947</v>
      </c>
      <c r="K54" s="11">
        <v>1925</v>
      </c>
      <c r="L54" s="11">
        <v>2150</v>
      </c>
      <c r="M54" s="11">
        <v>2232</v>
      </c>
      <c r="N54" s="11">
        <v>2424</v>
      </c>
      <c r="O54" s="11">
        <v>2540</v>
      </c>
      <c r="P54" s="11">
        <v>2620</v>
      </c>
      <c r="Q54" s="11">
        <v>2845</v>
      </c>
      <c r="R54" s="11">
        <v>3032</v>
      </c>
      <c r="S54" s="11">
        <v>3040</v>
      </c>
      <c r="T54" s="11">
        <v>2910</v>
      </c>
      <c r="U54" s="11">
        <v>2964</v>
      </c>
      <c r="V54" s="11">
        <v>3152</v>
      </c>
      <c r="W54" s="11">
        <v>3324</v>
      </c>
      <c r="X54" s="11">
        <v>3276</v>
      </c>
      <c r="Y54" s="11">
        <v>3343</v>
      </c>
      <c r="Z54" s="11">
        <v>3612</v>
      </c>
      <c r="AA54" s="11">
        <v>3790</v>
      </c>
      <c r="AB54" s="11">
        <v>4179</v>
      </c>
      <c r="AC54" s="11">
        <v>4755</v>
      </c>
      <c r="AD54" s="11">
        <v>4997</v>
      </c>
      <c r="AE54" s="11">
        <v>5219</v>
      </c>
      <c r="AF54" s="11">
        <v>5352</v>
      </c>
      <c r="AG54" s="11">
        <v>5570</v>
      </c>
      <c r="AH54" s="11">
        <v>5788</v>
      </c>
      <c r="AI54" s="11">
        <v>6014</v>
      </c>
    </row>
    <row r="55" spans="1:35" x14ac:dyDescent="0.3">
      <c r="A55" s="16" t="s">
        <v>85</v>
      </c>
      <c r="B55" s="12">
        <v>1296</v>
      </c>
      <c r="C55" s="12">
        <v>1302</v>
      </c>
      <c r="D55" s="12">
        <v>1318</v>
      </c>
      <c r="E55" s="12">
        <v>1334</v>
      </c>
      <c r="F55" s="12">
        <v>1413</v>
      </c>
      <c r="G55" s="12">
        <v>1486</v>
      </c>
      <c r="H55" s="12">
        <v>1652</v>
      </c>
      <c r="I55" s="12">
        <v>1691</v>
      </c>
      <c r="J55" s="12">
        <v>1700</v>
      </c>
      <c r="K55" s="12">
        <v>1672</v>
      </c>
      <c r="L55" s="12">
        <v>1910</v>
      </c>
      <c r="M55" s="12">
        <v>1992</v>
      </c>
      <c r="N55" s="12">
        <v>2137</v>
      </c>
      <c r="O55" s="12">
        <v>2251</v>
      </c>
      <c r="P55" s="12">
        <v>2303</v>
      </c>
      <c r="Q55" s="12">
        <v>2505</v>
      </c>
      <c r="R55" s="12">
        <v>2653</v>
      </c>
      <c r="S55" s="12">
        <v>2685</v>
      </c>
      <c r="T55" s="12">
        <v>2586</v>
      </c>
      <c r="U55" s="12">
        <v>2687</v>
      </c>
      <c r="V55" s="12">
        <v>2871</v>
      </c>
      <c r="W55" s="12">
        <v>3075</v>
      </c>
      <c r="X55" s="12">
        <v>3069</v>
      </c>
      <c r="Y55" s="12">
        <v>3140</v>
      </c>
      <c r="Z55" s="12">
        <v>3390</v>
      </c>
      <c r="AA55" s="12">
        <v>3534</v>
      </c>
      <c r="AB55" s="12">
        <v>3836</v>
      </c>
      <c r="AC55" s="12">
        <v>4371</v>
      </c>
      <c r="AD55" s="12">
        <v>4590</v>
      </c>
      <c r="AE55" s="12">
        <v>4794</v>
      </c>
      <c r="AF55" s="12">
        <v>4905</v>
      </c>
      <c r="AG55" s="12">
        <v>5100</v>
      </c>
      <c r="AH55" s="12">
        <v>5295</v>
      </c>
      <c r="AI55" s="12">
        <v>5497</v>
      </c>
    </row>
    <row r="56" spans="1:35" x14ac:dyDescent="0.3">
      <c r="A56" s="15" t="s">
        <v>108</v>
      </c>
      <c r="B56" s="3">
        <v>902</v>
      </c>
      <c r="C56" s="3">
        <v>880</v>
      </c>
      <c r="D56" s="3">
        <v>908</v>
      </c>
      <c r="E56" s="3">
        <v>891</v>
      </c>
      <c r="F56" s="3">
        <v>894</v>
      </c>
      <c r="G56" s="3">
        <v>934</v>
      </c>
      <c r="H56" s="3">
        <v>993</v>
      </c>
      <c r="I56" s="3">
        <v>1027</v>
      </c>
      <c r="J56" s="3">
        <v>1080</v>
      </c>
      <c r="K56" s="3">
        <v>1026</v>
      </c>
      <c r="L56" s="3">
        <v>1220</v>
      </c>
      <c r="M56" s="3">
        <v>1313</v>
      </c>
      <c r="N56" s="3">
        <v>1346</v>
      </c>
      <c r="O56" s="3">
        <v>1385</v>
      </c>
      <c r="P56" s="3">
        <v>1420</v>
      </c>
      <c r="Q56" s="3">
        <v>1492</v>
      </c>
      <c r="R56" s="3">
        <v>1553</v>
      </c>
      <c r="S56" s="3">
        <v>1559</v>
      </c>
      <c r="T56" s="3">
        <v>1481</v>
      </c>
      <c r="U56" s="3">
        <v>1484</v>
      </c>
      <c r="V56" s="3">
        <v>1499</v>
      </c>
      <c r="W56" s="3">
        <v>1555</v>
      </c>
      <c r="X56" s="3">
        <v>1554</v>
      </c>
      <c r="Y56" s="3">
        <v>1586</v>
      </c>
      <c r="Z56" s="3">
        <v>1650</v>
      </c>
      <c r="AA56" s="3">
        <v>1678</v>
      </c>
      <c r="AB56" s="3">
        <v>1808</v>
      </c>
      <c r="AC56" s="3">
        <v>1911</v>
      </c>
      <c r="AD56" s="3">
        <v>2004</v>
      </c>
      <c r="AE56" s="3">
        <v>2091</v>
      </c>
      <c r="AF56" s="3">
        <v>2174</v>
      </c>
      <c r="AG56" s="3">
        <v>2278</v>
      </c>
      <c r="AH56" s="3">
        <v>2380</v>
      </c>
      <c r="AI56" s="3">
        <v>2479</v>
      </c>
    </row>
    <row r="57" spans="1:35" x14ac:dyDescent="0.3">
      <c r="A57" s="15" t="s">
        <v>120</v>
      </c>
      <c r="B57" s="3">
        <v>394</v>
      </c>
      <c r="C57" s="3">
        <v>422</v>
      </c>
      <c r="D57" s="3">
        <v>410</v>
      </c>
      <c r="E57" s="3">
        <v>443</v>
      </c>
      <c r="F57" s="3">
        <v>519</v>
      </c>
      <c r="G57" s="3">
        <v>552</v>
      </c>
      <c r="H57" s="3">
        <v>659</v>
      </c>
      <c r="I57" s="3">
        <v>663</v>
      </c>
      <c r="J57" s="3">
        <v>620</v>
      </c>
      <c r="K57" s="3">
        <v>646</v>
      </c>
      <c r="L57" s="3">
        <v>690</v>
      </c>
      <c r="M57" s="3">
        <v>679</v>
      </c>
      <c r="N57" s="3">
        <v>791</v>
      </c>
      <c r="O57" s="3">
        <v>866</v>
      </c>
      <c r="P57" s="3">
        <v>883</v>
      </c>
      <c r="Q57" s="3">
        <v>1013</v>
      </c>
      <c r="R57" s="3">
        <v>1100</v>
      </c>
      <c r="S57" s="3">
        <v>1126</v>
      </c>
      <c r="T57" s="3">
        <v>1106</v>
      </c>
      <c r="U57" s="3">
        <v>1203</v>
      </c>
      <c r="V57" s="3">
        <v>1372</v>
      </c>
      <c r="W57" s="3">
        <v>1521</v>
      </c>
      <c r="X57" s="3">
        <v>1515</v>
      </c>
      <c r="Y57" s="3">
        <v>1554</v>
      </c>
      <c r="Z57" s="3">
        <v>1741</v>
      </c>
      <c r="AA57" s="3">
        <v>1856</v>
      </c>
      <c r="AB57" s="3">
        <v>2028</v>
      </c>
      <c r="AC57" s="3">
        <v>2460</v>
      </c>
      <c r="AD57" s="3">
        <v>2587</v>
      </c>
      <c r="AE57" s="3">
        <v>2703</v>
      </c>
      <c r="AF57" s="3">
        <v>2731</v>
      </c>
      <c r="AG57" s="3">
        <v>2822</v>
      </c>
      <c r="AH57" s="3">
        <v>2915</v>
      </c>
      <c r="AI57" s="3">
        <v>3018</v>
      </c>
    </row>
    <row r="58" spans="1:35" x14ac:dyDescent="0.3">
      <c r="A58" s="16" t="s">
        <v>104</v>
      </c>
      <c r="B58" s="12">
        <v>114</v>
      </c>
      <c r="C58" s="12">
        <v>122</v>
      </c>
      <c r="D58" s="12">
        <v>113</v>
      </c>
      <c r="E58" s="12">
        <v>122</v>
      </c>
      <c r="F58" s="12">
        <v>214</v>
      </c>
      <c r="G58" s="12">
        <v>204</v>
      </c>
      <c r="H58" s="12">
        <v>214</v>
      </c>
      <c r="I58" s="12">
        <v>236</v>
      </c>
      <c r="J58" s="12">
        <v>248</v>
      </c>
      <c r="K58" s="12">
        <v>253</v>
      </c>
      <c r="L58" s="12">
        <v>241</v>
      </c>
      <c r="M58" s="12">
        <v>240</v>
      </c>
      <c r="N58" s="12">
        <v>286</v>
      </c>
      <c r="O58" s="12">
        <v>289</v>
      </c>
      <c r="P58" s="12">
        <v>317</v>
      </c>
      <c r="Q58" s="12">
        <v>340</v>
      </c>
      <c r="R58" s="12">
        <v>380</v>
      </c>
      <c r="S58" s="12">
        <v>355</v>
      </c>
      <c r="T58" s="12">
        <v>324</v>
      </c>
      <c r="U58" s="12">
        <v>277</v>
      </c>
      <c r="V58" s="12">
        <v>281</v>
      </c>
      <c r="W58" s="12">
        <v>249</v>
      </c>
      <c r="X58" s="12">
        <v>207</v>
      </c>
      <c r="Y58" s="12">
        <v>203</v>
      </c>
      <c r="Z58" s="12">
        <v>222</v>
      </c>
      <c r="AA58" s="12">
        <v>256</v>
      </c>
      <c r="AB58" s="12">
        <v>343</v>
      </c>
      <c r="AC58" s="12">
        <v>384</v>
      </c>
      <c r="AD58" s="12">
        <v>407</v>
      </c>
      <c r="AE58" s="12">
        <v>425</v>
      </c>
      <c r="AF58" s="12">
        <v>447</v>
      </c>
      <c r="AG58" s="12">
        <v>470</v>
      </c>
      <c r="AH58" s="12">
        <v>493</v>
      </c>
      <c r="AI58" s="12">
        <v>517</v>
      </c>
    </row>
  </sheetData>
  <mergeCells count="1">
    <mergeCell ref="A1:AI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6331-7726-448B-9185-7426F9AB11CB}">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8" width="5" style="1" bestFit="1" customWidth="1"/>
    <col min="9" max="9" width="5.33203125" style="1" bestFit="1" customWidth="1"/>
    <col min="10" max="18" width="5" style="1" bestFit="1" customWidth="1"/>
    <col min="19" max="19" width="5.33203125" style="1" bestFit="1" customWidth="1"/>
    <col min="20" max="23" width="5" style="1" bestFit="1" customWidth="1"/>
    <col min="24" max="24" width="5.33203125" style="1" bestFit="1" customWidth="1"/>
    <col min="25" max="25" width="5" style="1" bestFit="1" customWidth="1"/>
    <col min="26" max="26" width="5.33203125" style="1" bestFit="1" customWidth="1"/>
    <col min="27" max="27" width="5" style="1" bestFit="1" customWidth="1"/>
    <col min="28" max="28" width="5.33203125" style="1" bestFit="1" customWidth="1"/>
    <col min="29" max="35" width="5" style="1" bestFit="1" customWidth="1"/>
    <col min="36" max="16384" width="9.109375" style="1"/>
  </cols>
  <sheetData>
    <row r="1" spans="1:35" ht="15" customHeight="1" x14ac:dyDescent="0.3">
      <c r="A1" s="28" t="s">
        <v>78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38</v>
      </c>
      <c r="B4" s="6">
        <v>0</v>
      </c>
      <c r="C4" s="6">
        <v>2.9</v>
      </c>
      <c r="D4" s="6">
        <v>3.2</v>
      </c>
      <c r="E4" s="6">
        <v>0.7</v>
      </c>
      <c r="F4" s="6">
        <v>6.6</v>
      </c>
      <c r="G4" s="6">
        <v>-7.1</v>
      </c>
      <c r="H4" s="6">
        <v>10.4</v>
      </c>
      <c r="I4" s="6">
        <v>-3.3</v>
      </c>
      <c r="J4" s="6">
        <v>7.2</v>
      </c>
      <c r="K4" s="6">
        <v>-2.7</v>
      </c>
      <c r="L4" s="6">
        <v>8.9</v>
      </c>
      <c r="M4" s="6">
        <v>-0.3</v>
      </c>
      <c r="N4" s="6">
        <v>0.6</v>
      </c>
      <c r="O4" s="6">
        <v>-6.2</v>
      </c>
      <c r="P4" s="6">
        <v>10.8</v>
      </c>
      <c r="Q4" s="6">
        <v>2</v>
      </c>
      <c r="R4" s="6">
        <v>0.2</v>
      </c>
      <c r="S4" s="6">
        <v>-14.2</v>
      </c>
      <c r="T4" s="6">
        <v>0.2</v>
      </c>
      <c r="U4" s="6">
        <v>18.8</v>
      </c>
      <c r="V4" s="6">
        <v>-7.1</v>
      </c>
      <c r="W4" s="6">
        <v>4.3</v>
      </c>
      <c r="X4" s="6">
        <v>-8.5</v>
      </c>
      <c r="Y4" s="6">
        <v>1.2</v>
      </c>
      <c r="Z4" s="6">
        <v>-0.6</v>
      </c>
      <c r="AA4" s="6">
        <v>2.2999999999999998</v>
      </c>
      <c r="AB4" s="6">
        <v>-14.2</v>
      </c>
      <c r="AC4" s="6">
        <v>0.9</v>
      </c>
      <c r="AD4" s="6">
        <v>10.7</v>
      </c>
      <c r="AE4" s="6">
        <v>0.8</v>
      </c>
      <c r="AF4" s="6">
        <v>0.6</v>
      </c>
      <c r="AG4" s="6">
        <v>0.6</v>
      </c>
      <c r="AH4" s="6">
        <v>0.5</v>
      </c>
      <c r="AI4" s="6">
        <v>0.5</v>
      </c>
    </row>
    <row r="5" spans="1:35" x14ac:dyDescent="0.3">
      <c r="A5" s="12" t="s">
        <v>39</v>
      </c>
      <c r="B5" s="8">
        <v>7.6</v>
      </c>
      <c r="C5" s="8">
        <v>4.4000000000000004</v>
      </c>
      <c r="D5" s="8">
        <v>-3.7</v>
      </c>
      <c r="E5" s="8">
        <v>-1.4</v>
      </c>
      <c r="F5" s="8">
        <v>9.6</v>
      </c>
      <c r="G5" s="8">
        <v>-3</v>
      </c>
      <c r="H5" s="8">
        <v>0.6</v>
      </c>
      <c r="I5" s="8">
        <v>2.7</v>
      </c>
      <c r="J5" s="8">
        <v>3.6</v>
      </c>
      <c r="K5" s="8">
        <v>6.4</v>
      </c>
      <c r="L5" s="8">
        <v>2</v>
      </c>
      <c r="M5" s="8">
        <v>0.9</v>
      </c>
      <c r="N5" s="8">
        <v>1.4</v>
      </c>
      <c r="O5" s="8">
        <v>-4.8</v>
      </c>
      <c r="P5" s="8">
        <v>13.4</v>
      </c>
      <c r="Q5" s="8">
        <v>-1.2</v>
      </c>
      <c r="R5" s="8">
        <v>-4.3</v>
      </c>
      <c r="S5" s="8">
        <v>-2.7</v>
      </c>
      <c r="T5" s="8">
        <v>3.9</v>
      </c>
      <c r="U5" s="8">
        <v>11.3</v>
      </c>
      <c r="V5" s="8">
        <v>-3.3</v>
      </c>
      <c r="W5" s="8">
        <v>-4.2</v>
      </c>
      <c r="X5" s="8">
        <v>-10</v>
      </c>
      <c r="Y5" s="8">
        <v>8.3000000000000007</v>
      </c>
      <c r="Z5" s="8">
        <v>-3.8</v>
      </c>
      <c r="AA5" s="8">
        <v>8.6999999999999993</v>
      </c>
      <c r="AB5" s="8">
        <v>-4</v>
      </c>
      <c r="AC5" s="8">
        <v>-4.5</v>
      </c>
      <c r="AD5" s="8">
        <v>-1.2</v>
      </c>
      <c r="AE5" s="8">
        <v>0.7</v>
      </c>
      <c r="AF5" s="8">
        <v>0.7</v>
      </c>
      <c r="AG5" s="8">
        <v>0.9</v>
      </c>
      <c r="AH5" s="8">
        <v>1.1000000000000001</v>
      </c>
      <c r="AI5" s="8">
        <v>0.6</v>
      </c>
    </row>
    <row r="6" spans="1:35" x14ac:dyDescent="0.3">
      <c r="A6" s="12" t="s">
        <v>40</v>
      </c>
      <c r="B6" s="8">
        <v>2.9</v>
      </c>
      <c r="C6" s="8">
        <v>6.7</v>
      </c>
      <c r="D6" s="8">
        <v>3.5</v>
      </c>
      <c r="E6" s="8">
        <v>1.4</v>
      </c>
      <c r="F6" s="8">
        <v>5.3</v>
      </c>
      <c r="G6" s="8">
        <v>1</v>
      </c>
      <c r="H6" s="8">
        <v>0.1</v>
      </c>
      <c r="I6" s="8">
        <v>-0.4</v>
      </c>
      <c r="J6" s="8">
        <v>4.5</v>
      </c>
      <c r="K6" s="8">
        <v>0.9</v>
      </c>
      <c r="L6" s="8">
        <v>-2.2999999999999998</v>
      </c>
      <c r="M6" s="8">
        <v>6.7</v>
      </c>
      <c r="N6" s="8">
        <v>-3.7</v>
      </c>
      <c r="O6" s="8">
        <v>-6.2</v>
      </c>
      <c r="P6" s="8">
        <v>4.5999999999999996</v>
      </c>
      <c r="Q6" s="8">
        <v>0.5</v>
      </c>
      <c r="R6" s="8">
        <v>-2.2000000000000002</v>
      </c>
      <c r="S6" s="8">
        <v>0.9</v>
      </c>
      <c r="T6" s="8">
        <v>3.4</v>
      </c>
      <c r="U6" s="8">
        <v>0.8</v>
      </c>
      <c r="V6" s="8">
        <v>-0.7</v>
      </c>
      <c r="W6" s="8">
        <v>2.2000000000000002</v>
      </c>
      <c r="X6" s="8">
        <v>0.6</v>
      </c>
      <c r="Y6" s="8">
        <v>3.8</v>
      </c>
      <c r="Z6" s="8">
        <v>-3.5</v>
      </c>
      <c r="AA6" s="8">
        <v>1.2</v>
      </c>
      <c r="AB6" s="8">
        <v>1.8</v>
      </c>
      <c r="AC6" s="8">
        <v>-1</v>
      </c>
      <c r="AD6" s="8">
        <v>-0.4</v>
      </c>
      <c r="AE6" s="8">
        <v>1.1000000000000001</v>
      </c>
      <c r="AF6" s="8">
        <v>1</v>
      </c>
      <c r="AG6" s="8">
        <v>0.9</v>
      </c>
      <c r="AH6" s="8">
        <v>0.8</v>
      </c>
      <c r="AI6" s="8">
        <v>0.7</v>
      </c>
    </row>
    <row r="7" spans="1:35" x14ac:dyDescent="0.3">
      <c r="A7" s="12" t="s">
        <v>41</v>
      </c>
      <c r="B7" s="8">
        <v>-2.2000000000000002</v>
      </c>
      <c r="C7" s="8">
        <v>4.4000000000000004</v>
      </c>
      <c r="D7" s="8">
        <v>-1.4</v>
      </c>
      <c r="E7" s="8">
        <v>4.7</v>
      </c>
      <c r="F7" s="8">
        <v>6.8</v>
      </c>
      <c r="G7" s="8">
        <v>0.6</v>
      </c>
      <c r="H7" s="8">
        <v>-0.4</v>
      </c>
      <c r="I7" s="8">
        <v>1.6</v>
      </c>
      <c r="J7" s="8">
        <v>6.9</v>
      </c>
      <c r="K7" s="8">
        <v>4.5999999999999996</v>
      </c>
      <c r="L7" s="8">
        <v>9.6</v>
      </c>
      <c r="M7" s="8">
        <v>1.7</v>
      </c>
      <c r="N7" s="8">
        <v>1.1000000000000001</v>
      </c>
      <c r="O7" s="8">
        <v>-1.7</v>
      </c>
      <c r="P7" s="8">
        <v>0.3</v>
      </c>
      <c r="Q7" s="8">
        <v>5.4</v>
      </c>
      <c r="R7" s="8">
        <v>0.7</v>
      </c>
      <c r="S7" s="8">
        <v>-1.5</v>
      </c>
      <c r="T7" s="8">
        <v>2.2000000000000002</v>
      </c>
      <c r="U7" s="8">
        <v>3.8</v>
      </c>
      <c r="V7" s="8">
        <v>0.1</v>
      </c>
      <c r="W7" s="8">
        <v>1.5</v>
      </c>
      <c r="X7" s="8">
        <v>5.9</v>
      </c>
      <c r="Y7" s="8">
        <v>1.1000000000000001</v>
      </c>
      <c r="Z7" s="8">
        <v>-6.1</v>
      </c>
      <c r="AA7" s="8">
        <v>6.9</v>
      </c>
      <c r="AB7" s="8">
        <v>-2.4</v>
      </c>
      <c r="AC7" s="8">
        <v>1.8</v>
      </c>
      <c r="AD7" s="8">
        <v>1.1000000000000001</v>
      </c>
      <c r="AE7" s="8">
        <v>1.9</v>
      </c>
      <c r="AF7" s="8">
        <v>1.6</v>
      </c>
      <c r="AG7" s="8">
        <v>1.1000000000000001</v>
      </c>
      <c r="AH7" s="8">
        <v>1.5</v>
      </c>
      <c r="AI7" s="8">
        <v>1.6</v>
      </c>
    </row>
    <row r="8" spans="1:35" x14ac:dyDescent="0.3">
      <c r="A8" s="12" t="s">
        <v>42</v>
      </c>
      <c r="B8" s="8">
        <v>0.4</v>
      </c>
      <c r="C8" s="8">
        <v>3.4</v>
      </c>
      <c r="D8" s="8">
        <v>2.5</v>
      </c>
      <c r="E8" s="8">
        <v>4.7</v>
      </c>
      <c r="F8" s="8">
        <v>2.7</v>
      </c>
      <c r="G8" s="8">
        <v>2.4</v>
      </c>
      <c r="H8" s="8">
        <v>2.2999999999999998</v>
      </c>
      <c r="I8" s="8">
        <v>1.5</v>
      </c>
      <c r="J8" s="8">
        <v>2.6</v>
      </c>
      <c r="K8" s="8">
        <v>2.8</v>
      </c>
      <c r="L8" s="8">
        <v>3.5</v>
      </c>
      <c r="M8" s="8">
        <v>3.9</v>
      </c>
      <c r="N8" s="8">
        <v>1.8</v>
      </c>
      <c r="O8" s="8">
        <v>-1.3</v>
      </c>
      <c r="P8" s="8">
        <v>2.4</v>
      </c>
      <c r="Q8" s="8">
        <v>2.6</v>
      </c>
      <c r="R8" s="8">
        <v>1.6</v>
      </c>
      <c r="S8" s="8">
        <v>0.8</v>
      </c>
      <c r="T8" s="8">
        <v>1.2</v>
      </c>
      <c r="U8" s="8">
        <v>2.4</v>
      </c>
      <c r="V8" s="8">
        <v>1.4</v>
      </c>
      <c r="W8" s="8">
        <v>2</v>
      </c>
      <c r="X8" s="8">
        <v>2.6</v>
      </c>
      <c r="Y8" s="8">
        <v>2.1</v>
      </c>
      <c r="Z8" s="8">
        <v>-6.1</v>
      </c>
      <c r="AA8" s="8">
        <v>8.8000000000000007</v>
      </c>
      <c r="AB8" s="8">
        <v>4.3</v>
      </c>
      <c r="AC8" s="8">
        <v>2.2999999999999998</v>
      </c>
      <c r="AD8" s="8">
        <v>1.8</v>
      </c>
      <c r="AE8" s="8">
        <v>1.7</v>
      </c>
      <c r="AF8" s="8">
        <v>1.7</v>
      </c>
      <c r="AG8" s="8">
        <v>1.6</v>
      </c>
      <c r="AH8" s="8">
        <v>1.6</v>
      </c>
      <c r="AI8" s="8">
        <v>1.6</v>
      </c>
    </row>
    <row r="9" spans="1:35" x14ac:dyDescent="0.3">
      <c r="A9" s="7" t="s">
        <v>43</v>
      </c>
      <c r="B9" s="8">
        <v>-2.7</v>
      </c>
      <c r="C9" s="8">
        <v>2.4</v>
      </c>
      <c r="D9" s="8">
        <v>4.4000000000000004</v>
      </c>
      <c r="E9" s="8">
        <v>2.2999999999999998</v>
      </c>
      <c r="F9" s="8">
        <v>7.4</v>
      </c>
      <c r="G9" s="8">
        <v>3.4</v>
      </c>
      <c r="H9" s="8">
        <v>1.1000000000000001</v>
      </c>
      <c r="I9" s="8">
        <v>1.9</v>
      </c>
      <c r="J9" s="8">
        <v>0.6</v>
      </c>
      <c r="K9" s="8">
        <v>3.3</v>
      </c>
      <c r="L9" s="8">
        <v>0.5</v>
      </c>
      <c r="M9" s="8">
        <v>2.9</v>
      </c>
      <c r="N9" s="8">
        <v>3.2</v>
      </c>
      <c r="O9" s="8">
        <v>0.4</v>
      </c>
      <c r="P9" s="8">
        <v>4</v>
      </c>
      <c r="Q9" s="8">
        <v>1.5</v>
      </c>
      <c r="R9" s="8">
        <v>2.1</v>
      </c>
      <c r="S9" s="8">
        <v>-1</v>
      </c>
      <c r="T9" s="8">
        <v>3</v>
      </c>
      <c r="U9" s="8">
        <v>4.4000000000000004</v>
      </c>
      <c r="V9" s="8">
        <v>-0.7</v>
      </c>
      <c r="W9" s="8">
        <v>1.6</v>
      </c>
      <c r="X9" s="8">
        <v>3.5</v>
      </c>
      <c r="Y9" s="8">
        <v>1.5</v>
      </c>
      <c r="Z9" s="8">
        <v>-8</v>
      </c>
      <c r="AA9" s="8">
        <v>3.5</v>
      </c>
      <c r="AB9" s="8">
        <v>7.1</v>
      </c>
      <c r="AC9" s="8">
        <v>-2.9</v>
      </c>
      <c r="AD9" s="8">
        <v>-1.6</v>
      </c>
      <c r="AE9" s="8">
        <v>1.6</v>
      </c>
      <c r="AF9" s="8">
        <v>1.8</v>
      </c>
      <c r="AG9" s="8">
        <v>1.7</v>
      </c>
      <c r="AH9" s="8">
        <v>1.7</v>
      </c>
      <c r="AI9" s="8">
        <v>1.6</v>
      </c>
    </row>
    <row r="10" spans="1:35" x14ac:dyDescent="0.3">
      <c r="A10" s="7" t="s">
        <v>44</v>
      </c>
      <c r="B10" s="8">
        <v>-2.2000000000000002</v>
      </c>
      <c r="C10" s="8">
        <v>1.1000000000000001</v>
      </c>
      <c r="D10" s="8">
        <v>-4.3</v>
      </c>
      <c r="E10" s="8">
        <v>3.9</v>
      </c>
      <c r="F10" s="8">
        <v>-3.5</v>
      </c>
      <c r="G10" s="8">
        <v>3.2</v>
      </c>
      <c r="H10" s="8">
        <v>6.6</v>
      </c>
      <c r="I10" s="8">
        <v>5.4</v>
      </c>
      <c r="J10" s="8">
        <v>2.6</v>
      </c>
      <c r="K10" s="8">
        <v>-2.4</v>
      </c>
      <c r="L10" s="8">
        <v>2.5</v>
      </c>
      <c r="M10" s="8">
        <v>5.5</v>
      </c>
      <c r="N10" s="8">
        <v>1.5</v>
      </c>
      <c r="O10" s="8">
        <v>-3</v>
      </c>
      <c r="P10" s="8">
        <v>1.9</v>
      </c>
      <c r="Q10" s="8">
        <v>-0.4</v>
      </c>
      <c r="R10" s="8">
        <v>-2.2000000000000002</v>
      </c>
      <c r="S10" s="8">
        <v>0.3</v>
      </c>
      <c r="T10" s="8">
        <v>0.3</v>
      </c>
      <c r="U10" s="8">
        <v>2</v>
      </c>
      <c r="V10" s="8">
        <v>1.8</v>
      </c>
      <c r="W10" s="8">
        <v>-3.4</v>
      </c>
      <c r="X10" s="8">
        <v>1.9</v>
      </c>
      <c r="Y10" s="8">
        <v>0.7</v>
      </c>
      <c r="Z10" s="8">
        <v>-12.3</v>
      </c>
      <c r="AA10" s="8">
        <v>13.9</v>
      </c>
      <c r="AB10" s="8">
        <v>4.5999999999999996</v>
      </c>
      <c r="AC10" s="8">
        <v>5</v>
      </c>
      <c r="AD10" s="8">
        <v>1.6</v>
      </c>
      <c r="AE10" s="8">
        <v>0.9</v>
      </c>
      <c r="AF10" s="8">
        <v>0.9</v>
      </c>
      <c r="AG10" s="8">
        <v>0.9</v>
      </c>
      <c r="AH10" s="8">
        <v>0.8</v>
      </c>
      <c r="AI10" s="8">
        <v>0.8</v>
      </c>
    </row>
    <row r="11" spans="1:35" x14ac:dyDescent="0.3">
      <c r="A11" s="7" t="s">
        <v>45</v>
      </c>
      <c r="B11" s="8">
        <v>3.6</v>
      </c>
      <c r="C11" s="8">
        <v>5.9</v>
      </c>
      <c r="D11" s="8">
        <v>5</v>
      </c>
      <c r="E11" s="8">
        <v>13.6</v>
      </c>
      <c r="F11" s="8">
        <v>1</v>
      </c>
      <c r="G11" s="8">
        <v>-1.2</v>
      </c>
      <c r="H11" s="8">
        <v>5.4</v>
      </c>
      <c r="I11" s="8">
        <v>-10</v>
      </c>
      <c r="J11" s="8">
        <v>5.8</v>
      </c>
      <c r="K11" s="8">
        <v>3.3</v>
      </c>
      <c r="L11" s="8">
        <v>8.6</v>
      </c>
      <c r="M11" s="8">
        <v>-3.4</v>
      </c>
      <c r="N11" s="8">
        <v>-2.4</v>
      </c>
      <c r="O11" s="8">
        <v>-6.3</v>
      </c>
      <c r="P11" s="8">
        <v>1.4</v>
      </c>
      <c r="Q11" s="8">
        <v>-2.7</v>
      </c>
      <c r="R11" s="8">
        <v>7</v>
      </c>
      <c r="S11" s="8">
        <v>-3.5</v>
      </c>
      <c r="T11" s="8">
        <v>-3.6</v>
      </c>
      <c r="U11" s="8">
        <v>-3.1</v>
      </c>
      <c r="V11" s="8">
        <v>-1.3</v>
      </c>
      <c r="W11" s="8">
        <v>3.8</v>
      </c>
      <c r="X11" s="8">
        <v>2</v>
      </c>
      <c r="Y11" s="8">
        <v>1.5</v>
      </c>
      <c r="Z11" s="8">
        <v>-0.3</v>
      </c>
      <c r="AA11" s="8">
        <v>1.4</v>
      </c>
      <c r="AB11" s="8">
        <v>-4.8</v>
      </c>
      <c r="AC11" s="8">
        <v>-1.7</v>
      </c>
      <c r="AD11" s="8">
        <v>3.6</v>
      </c>
      <c r="AE11" s="8">
        <v>1.5</v>
      </c>
      <c r="AF11" s="8">
        <v>1.2</v>
      </c>
      <c r="AG11" s="8">
        <v>1.2</v>
      </c>
      <c r="AH11" s="8">
        <v>1.2</v>
      </c>
      <c r="AI11" s="8">
        <v>1.1000000000000001</v>
      </c>
    </row>
    <row r="12" spans="1:35" x14ac:dyDescent="0.3">
      <c r="A12" s="7" t="s">
        <v>46</v>
      </c>
      <c r="B12" s="8">
        <v>3.2</v>
      </c>
      <c r="C12" s="8">
        <v>4</v>
      </c>
      <c r="D12" s="8">
        <v>6.4</v>
      </c>
      <c r="E12" s="8">
        <v>6.1</v>
      </c>
      <c r="F12" s="8">
        <v>3.1</v>
      </c>
      <c r="G12" s="8">
        <v>1.4</v>
      </c>
      <c r="H12" s="8">
        <v>1.7</v>
      </c>
      <c r="I12" s="8">
        <v>2.7</v>
      </c>
      <c r="J12" s="8">
        <v>2.6</v>
      </c>
      <c r="K12" s="8">
        <v>-0.2</v>
      </c>
      <c r="L12" s="8">
        <v>-0.2</v>
      </c>
      <c r="M12" s="8">
        <v>2.4</v>
      </c>
      <c r="N12" s="8">
        <v>1.8</v>
      </c>
      <c r="O12" s="8">
        <v>2.7</v>
      </c>
      <c r="P12" s="8">
        <v>-0.1</v>
      </c>
      <c r="Q12" s="8">
        <v>1.4</v>
      </c>
      <c r="R12" s="8">
        <v>4.3</v>
      </c>
      <c r="S12" s="8">
        <v>0.6</v>
      </c>
      <c r="T12" s="8">
        <v>-2.2999999999999998</v>
      </c>
      <c r="U12" s="8">
        <v>0.7</v>
      </c>
      <c r="V12" s="8">
        <v>1.1000000000000001</v>
      </c>
      <c r="W12" s="8">
        <v>1.6</v>
      </c>
      <c r="X12" s="8">
        <v>1.5</v>
      </c>
      <c r="Y12" s="8">
        <v>2</v>
      </c>
      <c r="Z12" s="8">
        <v>-12</v>
      </c>
      <c r="AA12" s="8">
        <v>14.3</v>
      </c>
      <c r="AB12" s="8">
        <v>7.1</v>
      </c>
      <c r="AC12" s="8">
        <v>2.5</v>
      </c>
      <c r="AD12" s="8">
        <v>1.6</v>
      </c>
      <c r="AE12" s="8">
        <v>1.3</v>
      </c>
      <c r="AF12" s="8">
        <v>1.4</v>
      </c>
      <c r="AG12" s="8">
        <v>1.4</v>
      </c>
      <c r="AH12" s="8">
        <v>1.4</v>
      </c>
      <c r="AI12" s="8">
        <v>1.3</v>
      </c>
    </row>
    <row r="13" spans="1:35" x14ac:dyDescent="0.3">
      <c r="A13" s="7" t="s">
        <v>47</v>
      </c>
      <c r="B13" s="8">
        <v>1.4</v>
      </c>
      <c r="C13" s="8">
        <v>4.2</v>
      </c>
      <c r="D13" s="8">
        <v>4.0999999999999996</v>
      </c>
      <c r="E13" s="8">
        <v>3.5</v>
      </c>
      <c r="F13" s="8">
        <v>5</v>
      </c>
      <c r="G13" s="8">
        <v>2.8</v>
      </c>
      <c r="H13" s="8">
        <v>-0.3</v>
      </c>
      <c r="I13" s="8">
        <v>1.5</v>
      </c>
      <c r="J13" s="8">
        <v>2.6</v>
      </c>
      <c r="K13" s="8">
        <v>6.5</v>
      </c>
      <c r="L13" s="8">
        <v>4.8</v>
      </c>
      <c r="M13" s="8">
        <v>5.3</v>
      </c>
      <c r="N13" s="8">
        <v>2.4</v>
      </c>
      <c r="O13" s="8">
        <v>-1</v>
      </c>
      <c r="P13" s="8">
        <v>3.1</v>
      </c>
      <c r="Q13" s="8">
        <v>6.1</v>
      </c>
      <c r="R13" s="8">
        <v>1.6</v>
      </c>
      <c r="S13" s="8">
        <v>2.6</v>
      </c>
      <c r="T13" s="8">
        <v>3.1</v>
      </c>
      <c r="U13" s="8">
        <v>3.7</v>
      </c>
      <c r="V13" s="8">
        <v>2.5</v>
      </c>
      <c r="W13" s="8">
        <v>4.5</v>
      </c>
      <c r="X13" s="8">
        <v>3.1</v>
      </c>
      <c r="Y13" s="8">
        <v>3.1</v>
      </c>
      <c r="Z13" s="8">
        <v>-2.6</v>
      </c>
      <c r="AA13" s="8">
        <v>8.3000000000000007</v>
      </c>
      <c r="AB13" s="8">
        <v>4.9000000000000004</v>
      </c>
      <c r="AC13" s="8">
        <v>3</v>
      </c>
      <c r="AD13" s="8">
        <v>2.2999999999999998</v>
      </c>
      <c r="AE13" s="8">
        <v>2.2000000000000002</v>
      </c>
      <c r="AF13" s="8">
        <v>2.1</v>
      </c>
      <c r="AG13" s="8">
        <v>2.1</v>
      </c>
      <c r="AH13" s="8">
        <v>2.1</v>
      </c>
      <c r="AI13" s="8">
        <v>2.1</v>
      </c>
    </row>
    <row r="14" spans="1:35" x14ac:dyDescent="0.3">
      <c r="A14" s="12" t="s">
        <v>77</v>
      </c>
      <c r="B14" s="8">
        <v>-0.1</v>
      </c>
      <c r="C14" s="8">
        <v>0.1</v>
      </c>
      <c r="D14" s="8">
        <v>-0.2</v>
      </c>
      <c r="E14" s="8">
        <v>1.5</v>
      </c>
      <c r="F14" s="8">
        <v>2</v>
      </c>
      <c r="G14" s="8">
        <v>1</v>
      </c>
      <c r="H14" s="8">
        <v>1.4</v>
      </c>
      <c r="I14" s="8">
        <v>1.5</v>
      </c>
      <c r="J14" s="8">
        <v>2.1</v>
      </c>
      <c r="K14" s="8">
        <v>1.7</v>
      </c>
      <c r="L14" s="8">
        <v>1.1000000000000001</v>
      </c>
      <c r="M14" s="8">
        <v>1.2</v>
      </c>
      <c r="N14" s="8">
        <v>1.6</v>
      </c>
      <c r="O14" s="8">
        <v>0.1</v>
      </c>
      <c r="P14" s="8">
        <v>1.6</v>
      </c>
      <c r="Q14" s="8">
        <v>0.5</v>
      </c>
      <c r="R14" s="8">
        <v>1.7</v>
      </c>
      <c r="S14" s="8">
        <v>0.4</v>
      </c>
      <c r="T14" s="8">
        <v>1.7</v>
      </c>
      <c r="U14" s="8">
        <v>-0.1</v>
      </c>
      <c r="V14" s="8">
        <v>1.9</v>
      </c>
      <c r="W14" s="8">
        <v>0.3</v>
      </c>
      <c r="X14" s="8">
        <v>1</v>
      </c>
      <c r="Y14" s="8">
        <v>1.3</v>
      </c>
      <c r="Z14" s="8">
        <v>-0.5</v>
      </c>
      <c r="AA14" s="8">
        <v>1.3</v>
      </c>
      <c r="AB14" s="8">
        <v>3.4</v>
      </c>
      <c r="AC14" s="8">
        <v>1</v>
      </c>
      <c r="AD14" s="8">
        <v>1</v>
      </c>
      <c r="AE14" s="8">
        <v>0.9</v>
      </c>
      <c r="AF14" s="8">
        <v>0.8</v>
      </c>
      <c r="AG14" s="8">
        <v>0.8</v>
      </c>
      <c r="AH14" s="8">
        <v>0.7</v>
      </c>
      <c r="AI14" s="8">
        <v>0.8</v>
      </c>
    </row>
    <row r="15" spans="1:35" x14ac:dyDescent="0.3">
      <c r="A15" s="12" t="s">
        <v>13</v>
      </c>
      <c r="B15" s="8">
        <v>0.9</v>
      </c>
      <c r="C15" s="8">
        <v>3.6</v>
      </c>
      <c r="D15" s="8">
        <v>1.9</v>
      </c>
      <c r="E15" s="8">
        <v>3.3</v>
      </c>
      <c r="F15" s="8">
        <v>3.6</v>
      </c>
      <c r="G15" s="8">
        <v>1.5</v>
      </c>
      <c r="H15" s="8">
        <v>1.6</v>
      </c>
      <c r="I15" s="8">
        <v>1.1000000000000001</v>
      </c>
      <c r="J15" s="8">
        <v>3.2</v>
      </c>
      <c r="K15" s="8">
        <v>2.4</v>
      </c>
      <c r="L15" s="8">
        <v>2.5</v>
      </c>
      <c r="M15" s="8">
        <v>3.7</v>
      </c>
      <c r="N15" s="8">
        <v>0.8</v>
      </c>
      <c r="O15" s="8">
        <v>-2</v>
      </c>
      <c r="P15" s="8">
        <v>2.9</v>
      </c>
      <c r="Q15" s="8">
        <v>2</v>
      </c>
      <c r="R15" s="8">
        <v>0.8</v>
      </c>
      <c r="S15" s="8">
        <v>0.4</v>
      </c>
      <c r="T15" s="8">
        <v>1.7</v>
      </c>
      <c r="U15" s="8">
        <v>2.2000000000000002</v>
      </c>
      <c r="V15" s="8">
        <v>0.9</v>
      </c>
      <c r="W15" s="8">
        <v>1.6</v>
      </c>
      <c r="X15" s="8">
        <v>1.8</v>
      </c>
      <c r="Y15" s="8">
        <v>2.2999999999999998</v>
      </c>
      <c r="Z15" s="8">
        <v>-4.8</v>
      </c>
      <c r="AA15" s="8">
        <v>6.5</v>
      </c>
      <c r="AB15" s="8">
        <v>3.1</v>
      </c>
      <c r="AC15" s="8">
        <v>1.4</v>
      </c>
      <c r="AD15" s="8">
        <v>1.4</v>
      </c>
      <c r="AE15" s="8">
        <v>1.5</v>
      </c>
      <c r="AF15" s="8">
        <v>1.4</v>
      </c>
      <c r="AG15" s="8">
        <v>1.4</v>
      </c>
      <c r="AH15" s="8">
        <v>1.4</v>
      </c>
      <c r="AI15" s="8">
        <v>1.3</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2">
    <mergeCell ref="A1:AI1"/>
    <mergeCell ref="A2:AI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45AA-C7BB-49F7-A4AD-1263C3EC4DE8}">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5546875" style="1" bestFit="1" customWidth="1"/>
    <col min="36" max="16384" width="9.109375" style="1"/>
  </cols>
  <sheetData>
    <row r="1" spans="1:35" ht="15" customHeight="1" x14ac:dyDescent="0.3">
      <c r="A1" s="28" t="s">
        <v>75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76</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38</v>
      </c>
      <c r="B4" s="6">
        <v>1.5</v>
      </c>
      <c r="C4" s="6">
        <v>1.5</v>
      </c>
      <c r="D4" s="6">
        <v>1.4</v>
      </c>
      <c r="E4" s="6">
        <v>1.2</v>
      </c>
      <c r="F4" s="6">
        <v>1.3</v>
      </c>
      <c r="G4" s="6">
        <v>1.2</v>
      </c>
      <c r="H4" s="6">
        <v>1.2</v>
      </c>
      <c r="I4" s="6">
        <v>1.1000000000000001</v>
      </c>
      <c r="J4" s="6">
        <v>1.1000000000000001</v>
      </c>
      <c r="K4" s="6">
        <v>0.9</v>
      </c>
      <c r="L4" s="6">
        <v>1</v>
      </c>
      <c r="M4" s="6">
        <v>1</v>
      </c>
      <c r="N4" s="6">
        <v>0.8</v>
      </c>
      <c r="O4" s="6">
        <v>0.7</v>
      </c>
      <c r="P4" s="6">
        <v>0.9</v>
      </c>
      <c r="Q4" s="6">
        <v>0.7</v>
      </c>
      <c r="R4" s="6">
        <v>0.9</v>
      </c>
      <c r="S4" s="6">
        <v>0.8</v>
      </c>
      <c r="T4" s="6">
        <v>0.7</v>
      </c>
      <c r="U4" s="6">
        <v>0.8</v>
      </c>
      <c r="V4" s="6">
        <v>0.7</v>
      </c>
      <c r="W4" s="6">
        <v>0.7</v>
      </c>
      <c r="X4" s="6">
        <v>0.7</v>
      </c>
      <c r="Y4" s="6">
        <v>0.8</v>
      </c>
      <c r="Z4" s="6">
        <v>0.8</v>
      </c>
      <c r="AA4" s="6">
        <v>0.7</v>
      </c>
      <c r="AB4" s="6">
        <v>0.7</v>
      </c>
      <c r="AC4" s="6">
        <v>0.9</v>
      </c>
      <c r="AD4" s="6">
        <v>0.9</v>
      </c>
      <c r="AE4" s="6">
        <v>0.9</v>
      </c>
      <c r="AF4" s="6">
        <v>0.9</v>
      </c>
      <c r="AG4" s="6">
        <v>0.9</v>
      </c>
      <c r="AH4" s="6">
        <v>0.9</v>
      </c>
      <c r="AI4" s="6">
        <v>0.9</v>
      </c>
    </row>
    <row r="5" spans="1:35" x14ac:dyDescent="0.3">
      <c r="A5" s="12" t="s">
        <v>39</v>
      </c>
      <c r="B5" s="8">
        <v>3.8</v>
      </c>
      <c r="C5" s="8">
        <v>3.9</v>
      </c>
      <c r="D5" s="8">
        <v>3.7</v>
      </c>
      <c r="E5" s="8">
        <v>3.4</v>
      </c>
      <c r="F5" s="8">
        <v>3.5</v>
      </c>
      <c r="G5" s="8">
        <v>3.4</v>
      </c>
      <c r="H5" s="8">
        <v>3.2</v>
      </c>
      <c r="I5" s="8">
        <v>3.3</v>
      </c>
      <c r="J5" s="8">
        <v>3.3</v>
      </c>
      <c r="K5" s="8">
        <v>3.2</v>
      </c>
      <c r="L5" s="8">
        <v>3.2</v>
      </c>
      <c r="M5" s="8">
        <v>3.2</v>
      </c>
      <c r="N5" s="8">
        <v>3.2</v>
      </c>
      <c r="O5" s="8">
        <v>3</v>
      </c>
      <c r="P5" s="8">
        <v>3.3</v>
      </c>
      <c r="Q5" s="8">
        <v>3.3</v>
      </c>
      <c r="R5" s="8">
        <v>3.1</v>
      </c>
      <c r="S5" s="8">
        <v>3.1</v>
      </c>
      <c r="T5" s="8">
        <v>2.9</v>
      </c>
      <c r="U5" s="8">
        <v>3.1</v>
      </c>
      <c r="V5" s="8">
        <v>3.1</v>
      </c>
      <c r="W5" s="8">
        <v>3</v>
      </c>
      <c r="X5" s="8">
        <v>2.5</v>
      </c>
      <c r="Y5" s="8">
        <v>2.8</v>
      </c>
      <c r="Z5" s="8">
        <v>2.9</v>
      </c>
      <c r="AA5" s="8">
        <v>3.1</v>
      </c>
      <c r="AB5" s="8">
        <v>3.6</v>
      </c>
      <c r="AC5" s="8">
        <v>2.6</v>
      </c>
      <c r="AD5" s="8">
        <v>2.2999999999999998</v>
      </c>
      <c r="AE5" s="8">
        <v>2.2999999999999998</v>
      </c>
      <c r="AF5" s="8">
        <v>2.2999999999999998</v>
      </c>
      <c r="AG5" s="8">
        <v>2.2999999999999998</v>
      </c>
      <c r="AH5" s="8">
        <v>2.2999999999999998</v>
      </c>
      <c r="AI5" s="8">
        <v>2.2999999999999998</v>
      </c>
    </row>
    <row r="6" spans="1:35" x14ac:dyDescent="0.3">
      <c r="A6" s="12" t="s">
        <v>40</v>
      </c>
      <c r="B6" s="8">
        <v>19.899999999999999</v>
      </c>
      <c r="C6" s="8">
        <v>20.2</v>
      </c>
      <c r="D6" s="8">
        <v>19.899999999999999</v>
      </c>
      <c r="E6" s="8">
        <v>19.2</v>
      </c>
      <c r="F6" s="8">
        <v>19.3</v>
      </c>
      <c r="G6" s="8">
        <v>18.7</v>
      </c>
      <c r="H6" s="8">
        <v>18.399999999999999</v>
      </c>
      <c r="I6" s="8">
        <v>17.7</v>
      </c>
      <c r="J6" s="8">
        <v>17.5</v>
      </c>
      <c r="K6" s="8">
        <v>17.2</v>
      </c>
      <c r="L6" s="8">
        <v>16.3</v>
      </c>
      <c r="M6" s="8">
        <v>16.3</v>
      </c>
      <c r="N6" s="8">
        <v>15.2</v>
      </c>
      <c r="O6" s="8">
        <v>14.4</v>
      </c>
      <c r="P6" s="8">
        <v>14.6</v>
      </c>
      <c r="Q6" s="8">
        <v>14.3</v>
      </c>
      <c r="R6" s="8">
        <v>13.9</v>
      </c>
      <c r="S6" s="8">
        <v>13.9</v>
      </c>
      <c r="T6" s="8">
        <v>13.8</v>
      </c>
      <c r="U6" s="8">
        <v>13.7</v>
      </c>
      <c r="V6" s="8">
        <v>13.4</v>
      </c>
      <c r="W6" s="8">
        <v>13.5</v>
      </c>
      <c r="X6" s="8">
        <v>13.4</v>
      </c>
      <c r="Y6" s="8">
        <v>13.5</v>
      </c>
      <c r="Z6" s="8">
        <v>13.5</v>
      </c>
      <c r="AA6" s="8">
        <v>13.2</v>
      </c>
      <c r="AB6" s="8">
        <v>13.4</v>
      </c>
      <c r="AC6" s="8">
        <v>12.6</v>
      </c>
      <c r="AD6" s="8">
        <v>12.1</v>
      </c>
      <c r="AE6" s="8">
        <v>12</v>
      </c>
      <c r="AF6" s="8">
        <v>11.8</v>
      </c>
      <c r="AG6" s="8">
        <v>11.7</v>
      </c>
      <c r="AH6" s="8">
        <v>11.6</v>
      </c>
      <c r="AI6" s="8">
        <v>11.5</v>
      </c>
    </row>
    <row r="7" spans="1:35" x14ac:dyDescent="0.3">
      <c r="A7" s="12" t="s">
        <v>41</v>
      </c>
      <c r="B7" s="8">
        <v>5.0999999999999996</v>
      </c>
      <c r="C7" s="8">
        <v>5.0999999999999996</v>
      </c>
      <c r="D7" s="8">
        <v>5</v>
      </c>
      <c r="E7" s="8">
        <v>5.2</v>
      </c>
      <c r="F7" s="8">
        <v>5.2</v>
      </c>
      <c r="G7" s="8">
        <v>5.0999999999999996</v>
      </c>
      <c r="H7" s="8">
        <v>4.9000000000000004</v>
      </c>
      <c r="I7" s="8">
        <v>4.9000000000000004</v>
      </c>
      <c r="J7" s="8">
        <v>5</v>
      </c>
      <c r="K7" s="8">
        <v>4.9000000000000004</v>
      </c>
      <c r="L7" s="8">
        <v>5.3</v>
      </c>
      <c r="M7" s="8">
        <v>5.4</v>
      </c>
      <c r="N7" s="8">
        <v>5.7</v>
      </c>
      <c r="O7" s="8">
        <v>5.7</v>
      </c>
      <c r="P7" s="8">
        <v>5.5</v>
      </c>
      <c r="Q7" s="8">
        <v>5.6</v>
      </c>
      <c r="R7" s="8">
        <v>5.5</v>
      </c>
      <c r="S7" s="8">
        <v>5.3</v>
      </c>
      <c r="T7" s="8">
        <v>5.3</v>
      </c>
      <c r="U7" s="8">
        <v>5.2</v>
      </c>
      <c r="V7" s="8">
        <v>5.0999999999999996</v>
      </c>
      <c r="W7" s="8">
        <v>5.0999999999999996</v>
      </c>
      <c r="X7" s="8">
        <v>5.3</v>
      </c>
      <c r="Y7" s="8">
        <v>5.3</v>
      </c>
      <c r="Z7" s="8">
        <v>5.3</v>
      </c>
      <c r="AA7" s="8">
        <v>5.4</v>
      </c>
      <c r="AB7" s="8">
        <v>5.3</v>
      </c>
      <c r="AC7" s="8">
        <v>5.3</v>
      </c>
      <c r="AD7" s="8">
        <v>5.3</v>
      </c>
      <c r="AE7" s="8">
        <v>5.3</v>
      </c>
      <c r="AF7" s="8">
        <v>5.3</v>
      </c>
      <c r="AG7" s="8">
        <v>5.3</v>
      </c>
      <c r="AH7" s="8">
        <v>5.2</v>
      </c>
      <c r="AI7" s="8">
        <v>5.2</v>
      </c>
    </row>
    <row r="8" spans="1:35" x14ac:dyDescent="0.3">
      <c r="A8" s="12" t="s">
        <v>42</v>
      </c>
      <c r="B8" s="8">
        <v>55.6</v>
      </c>
      <c r="C8" s="8">
        <v>55.4</v>
      </c>
      <c r="D8" s="8">
        <v>56.2</v>
      </c>
      <c r="E8" s="8">
        <v>57.2</v>
      </c>
      <c r="F8" s="8">
        <v>57.1</v>
      </c>
      <c r="G8" s="8">
        <v>57.9</v>
      </c>
      <c r="H8" s="8">
        <v>58.1</v>
      </c>
      <c r="I8" s="8">
        <v>58.6</v>
      </c>
      <c r="J8" s="8">
        <v>59.1</v>
      </c>
      <c r="K8" s="8">
        <v>59.7</v>
      </c>
      <c r="L8" s="8">
        <v>60.1</v>
      </c>
      <c r="M8" s="8">
        <v>60.2</v>
      </c>
      <c r="N8" s="8">
        <v>60.8</v>
      </c>
      <c r="O8" s="8">
        <v>61.3</v>
      </c>
      <c r="P8" s="8">
        <v>61.1</v>
      </c>
      <c r="Q8" s="8">
        <v>61.3</v>
      </c>
      <c r="R8" s="8">
        <v>61.6</v>
      </c>
      <c r="S8" s="8">
        <v>61.8</v>
      </c>
      <c r="T8" s="8">
        <v>62.2</v>
      </c>
      <c r="U8" s="8">
        <v>62.6</v>
      </c>
      <c r="V8" s="8">
        <v>63.1</v>
      </c>
      <c r="W8" s="8">
        <v>63.1</v>
      </c>
      <c r="X8" s="8">
        <v>63.5</v>
      </c>
      <c r="Y8" s="8">
        <v>63.2</v>
      </c>
      <c r="Z8" s="8">
        <v>62.3</v>
      </c>
      <c r="AA8" s="8">
        <v>63</v>
      </c>
      <c r="AB8" s="8">
        <v>62.4</v>
      </c>
      <c r="AC8" s="8">
        <v>63.9</v>
      </c>
      <c r="AD8" s="8">
        <v>64.400000000000006</v>
      </c>
      <c r="AE8" s="8">
        <v>64.5</v>
      </c>
      <c r="AF8" s="8">
        <v>64.7</v>
      </c>
      <c r="AG8" s="8">
        <v>64.8</v>
      </c>
      <c r="AH8" s="8">
        <v>65</v>
      </c>
      <c r="AI8" s="8">
        <v>65.2</v>
      </c>
    </row>
    <row r="9" spans="1:35" x14ac:dyDescent="0.3">
      <c r="A9" s="7" t="s">
        <v>43</v>
      </c>
      <c r="B9" s="8">
        <v>7.7</v>
      </c>
      <c r="C9" s="8">
        <v>7.7</v>
      </c>
      <c r="D9" s="8">
        <v>8</v>
      </c>
      <c r="E9" s="8">
        <v>7.9</v>
      </c>
      <c r="F9" s="8">
        <v>7.7</v>
      </c>
      <c r="G9" s="8">
        <v>7.8</v>
      </c>
      <c r="H9" s="8">
        <v>7.7</v>
      </c>
      <c r="I9" s="8">
        <v>7.8</v>
      </c>
      <c r="J9" s="8">
        <v>7.8</v>
      </c>
      <c r="K9" s="8">
        <v>8.1</v>
      </c>
      <c r="L9" s="8">
        <v>8</v>
      </c>
      <c r="M9" s="8">
        <v>7.9</v>
      </c>
      <c r="N9" s="8">
        <v>8</v>
      </c>
      <c r="O9" s="8">
        <v>8</v>
      </c>
      <c r="P9" s="8">
        <v>7.8</v>
      </c>
      <c r="Q9" s="8">
        <v>7.5</v>
      </c>
      <c r="R9" s="8">
        <v>7.4</v>
      </c>
      <c r="S9" s="8">
        <v>7</v>
      </c>
      <c r="T9" s="8">
        <v>7</v>
      </c>
      <c r="U9" s="8">
        <v>7.1</v>
      </c>
      <c r="V9" s="8">
        <v>6.9</v>
      </c>
      <c r="W9" s="8">
        <v>6.9</v>
      </c>
      <c r="X9" s="8">
        <v>6.9</v>
      </c>
      <c r="Y9" s="8">
        <v>6.9</v>
      </c>
      <c r="Z9" s="8">
        <v>6.7</v>
      </c>
      <c r="AA9" s="8">
        <v>6.5</v>
      </c>
      <c r="AB9" s="8">
        <v>6.5</v>
      </c>
      <c r="AC9" s="8">
        <v>6.4</v>
      </c>
      <c r="AD9" s="8">
        <v>6.2</v>
      </c>
      <c r="AE9" s="8">
        <v>6.2</v>
      </c>
      <c r="AF9" s="8">
        <v>6.3</v>
      </c>
      <c r="AG9" s="8">
        <v>6.3</v>
      </c>
      <c r="AH9" s="8">
        <v>6.3</v>
      </c>
      <c r="AI9" s="8">
        <v>6.3</v>
      </c>
    </row>
    <row r="10" spans="1:35" x14ac:dyDescent="0.3">
      <c r="A10" s="7" t="s">
        <v>44</v>
      </c>
      <c r="B10" s="8">
        <v>13.4</v>
      </c>
      <c r="C10" s="8">
        <v>13.3</v>
      </c>
      <c r="D10" s="8">
        <v>13.3</v>
      </c>
      <c r="E10" s="8">
        <v>13.3</v>
      </c>
      <c r="F10" s="8">
        <v>12.9</v>
      </c>
      <c r="G10" s="8">
        <v>13.3</v>
      </c>
      <c r="H10" s="8">
        <v>14.2</v>
      </c>
      <c r="I10" s="8">
        <v>14.9</v>
      </c>
      <c r="J10" s="8">
        <v>15.2</v>
      </c>
      <c r="K10" s="8">
        <v>15.1</v>
      </c>
      <c r="L10" s="8">
        <v>14.9</v>
      </c>
      <c r="M10" s="8">
        <v>15</v>
      </c>
      <c r="N10" s="8">
        <v>15.1</v>
      </c>
      <c r="O10" s="8">
        <v>14.5</v>
      </c>
      <c r="P10" s="8">
        <v>14.5</v>
      </c>
      <c r="Q10" s="8">
        <v>14.4</v>
      </c>
      <c r="R10" s="8">
        <v>14.2</v>
      </c>
      <c r="S10" s="8">
        <v>14</v>
      </c>
      <c r="T10" s="8">
        <v>14</v>
      </c>
      <c r="U10" s="8">
        <v>13.8</v>
      </c>
      <c r="V10" s="8">
        <v>14.2</v>
      </c>
      <c r="W10" s="8">
        <v>13.5</v>
      </c>
      <c r="X10" s="8">
        <v>13.6</v>
      </c>
      <c r="Y10" s="8">
        <v>13.3</v>
      </c>
      <c r="Z10" s="8">
        <v>12.3</v>
      </c>
      <c r="AA10" s="8">
        <v>13.1</v>
      </c>
      <c r="AB10" s="8">
        <v>13.4</v>
      </c>
      <c r="AC10" s="8">
        <v>14</v>
      </c>
      <c r="AD10" s="8">
        <v>14.1</v>
      </c>
      <c r="AE10" s="8">
        <v>13.9</v>
      </c>
      <c r="AF10" s="8">
        <v>13.9</v>
      </c>
      <c r="AG10" s="8">
        <v>13.8</v>
      </c>
      <c r="AH10" s="8">
        <v>13.7</v>
      </c>
      <c r="AI10" s="8">
        <v>13.6</v>
      </c>
    </row>
    <row r="11" spans="1:35" x14ac:dyDescent="0.3">
      <c r="A11" s="7" t="s">
        <v>45</v>
      </c>
      <c r="B11" s="8">
        <v>6.2</v>
      </c>
      <c r="C11" s="8">
        <v>5.9</v>
      </c>
      <c r="D11" s="8">
        <v>5.6</v>
      </c>
      <c r="E11" s="8">
        <v>6.1</v>
      </c>
      <c r="F11" s="8">
        <v>6.2</v>
      </c>
      <c r="G11" s="8">
        <v>5.8</v>
      </c>
      <c r="H11" s="8">
        <v>5.9</v>
      </c>
      <c r="I11" s="8">
        <v>5.4</v>
      </c>
      <c r="J11" s="8">
        <v>5.8</v>
      </c>
      <c r="K11" s="8">
        <v>5.6</v>
      </c>
      <c r="L11" s="8">
        <v>5.5</v>
      </c>
      <c r="M11" s="8">
        <v>5.2</v>
      </c>
      <c r="N11" s="8">
        <v>4.7</v>
      </c>
      <c r="O11" s="8">
        <v>5.7</v>
      </c>
      <c r="P11" s="8">
        <v>5.9</v>
      </c>
      <c r="Q11" s="8">
        <v>5.6</v>
      </c>
      <c r="R11" s="8">
        <v>5.9</v>
      </c>
      <c r="S11" s="8">
        <v>5.8</v>
      </c>
      <c r="T11" s="8">
        <v>6.1</v>
      </c>
      <c r="U11" s="8">
        <v>6.3</v>
      </c>
      <c r="V11" s="8">
        <v>6.4</v>
      </c>
      <c r="W11" s="8">
        <v>6.5</v>
      </c>
      <c r="X11" s="8">
        <v>6.6</v>
      </c>
      <c r="Y11" s="8">
        <v>6.4</v>
      </c>
      <c r="Z11" s="8">
        <v>6.6</v>
      </c>
      <c r="AA11" s="8">
        <v>6.4</v>
      </c>
      <c r="AB11" s="8">
        <v>6</v>
      </c>
      <c r="AC11" s="8">
        <v>6.1</v>
      </c>
      <c r="AD11" s="8">
        <v>6.4</v>
      </c>
      <c r="AE11" s="8">
        <v>6.4</v>
      </c>
      <c r="AF11" s="8">
        <v>6.4</v>
      </c>
      <c r="AG11" s="8">
        <v>6.4</v>
      </c>
      <c r="AH11" s="8">
        <v>6.4</v>
      </c>
      <c r="AI11" s="8">
        <v>6.4</v>
      </c>
    </row>
    <row r="12" spans="1:35" x14ac:dyDescent="0.3">
      <c r="A12" s="7" t="s">
        <v>46</v>
      </c>
      <c r="B12" s="8">
        <v>6</v>
      </c>
      <c r="C12" s="8">
        <v>5.9</v>
      </c>
      <c r="D12" s="8">
        <v>5.9</v>
      </c>
      <c r="E12" s="8">
        <v>6.3</v>
      </c>
      <c r="F12" s="8">
        <v>6.2</v>
      </c>
      <c r="G12" s="8">
        <v>6.3</v>
      </c>
      <c r="H12" s="8">
        <v>6.3</v>
      </c>
      <c r="I12" s="8">
        <v>6.4</v>
      </c>
      <c r="J12" s="8">
        <v>6.5</v>
      </c>
      <c r="K12" s="8">
        <v>6.4</v>
      </c>
      <c r="L12" s="8">
        <v>6.4</v>
      </c>
      <c r="M12" s="8">
        <v>6.4</v>
      </c>
      <c r="N12" s="8">
        <v>6.7</v>
      </c>
      <c r="O12" s="8">
        <v>7.1</v>
      </c>
      <c r="P12" s="8">
        <v>7</v>
      </c>
      <c r="Q12" s="8">
        <v>7.1</v>
      </c>
      <c r="R12" s="8">
        <v>7.3</v>
      </c>
      <c r="S12" s="8">
        <v>7.3</v>
      </c>
      <c r="T12" s="8">
        <v>7.3</v>
      </c>
      <c r="U12" s="8">
        <v>7.1</v>
      </c>
      <c r="V12" s="8">
        <v>7.1</v>
      </c>
      <c r="W12" s="8">
        <v>7</v>
      </c>
      <c r="X12" s="8">
        <v>7.1</v>
      </c>
      <c r="Y12" s="8">
        <v>7.1</v>
      </c>
      <c r="Z12" s="8">
        <v>6.7</v>
      </c>
      <c r="AA12" s="8">
        <v>6.9</v>
      </c>
      <c r="AB12" s="8">
        <v>6.7</v>
      </c>
      <c r="AC12" s="8">
        <v>6.7</v>
      </c>
      <c r="AD12" s="8">
        <v>6.7</v>
      </c>
      <c r="AE12" s="8">
        <v>6.7</v>
      </c>
      <c r="AF12" s="8">
        <v>6.8</v>
      </c>
      <c r="AG12" s="8">
        <v>6.8</v>
      </c>
      <c r="AH12" s="8">
        <v>6.8</v>
      </c>
      <c r="AI12" s="8">
        <v>6.8</v>
      </c>
    </row>
    <row r="13" spans="1:35" x14ac:dyDescent="0.3">
      <c r="A13" s="7" t="s">
        <v>47</v>
      </c>
      <c r="B13" s="8">
        <v>22.2</v>
      </c>
      <c r="C13" s="8">
        <v>22.6</v>
      </c>
      <c r="D13" s="8">
        <v>23.4</v>
      </c>
      <c r="E13" s="8">
        <v>23.6</v>
      </c>
      <c r="F13" s="8">
        <v>24</v>
      </c>
      <c r="G13" s="8">
        <v>24.7</v>
      </c>
      <c r="H13" s="8">
        <v>24</v>
      </c>
      <c r="I13" s="8">
        <v>24</v>
      </c>
      <c r="J13" s="8">
        <v>23.9</v>
      </c>
      <c r="K13" s="8">
        <v>24.5</v>
      </c>
      <c r="L13" s="8">
        <v>25.2</v>
      </c>
      <c r="M13" s="8">
        <v>25.7</v>
      </c>
      <c r="N13" s="8">
        <v>26.3</v>
      </c>
      <c r="O13" s="8">
        <v>26.1</v>
      </c>
      <c r="P13" s="8">
        <v>25.9</v>
      </c>
      <c r="Q13" s="8">
        <v>26.6</v>
      </c>
      <c r="R13" s="8">
        <v>26.9</v>
      </c>
      <c r="S13" s="8">
        <v>27.6</v>
      </c>
      <c r="T13" s="8">
        <v>27.9</v>
      </c>
      <c r="U13" s="8">
        <v>28.2</v>
      </c>
      <c r="V13" s="8">
        <v>28.6</v>
      </c>
      <c r="W13" s="8">
        <v>29.1</v>
      </c>
      <c r="X13" s="8">
        <v>29.5</v>
      </c>
      <c r="Y13" s="8">
        <v>29.6</v>
      </c>
      <c r="Z13" s="8">
        <v>30.1</v>
      </c>
      <c r="AA13" s="8">
        <v>30.1</v>
      </c>
      <c r="AB13" s="8">
        <v>29.8</v>
      </c>
      <c r="AC13" s="8">
        <v>30.7</v>
      </c>
      <c r="AD13" s="8">
        <v>31</v>
      </c>
      <c r="AE13" s="8">
        <v>31.2</v>
      </c>
      <c r="AF13" s="8">
        <v>31.3</v>
      </c>
      <c r="AG13" s="8">
        <v>31.5</v>
      </c>
      <c r="AH13" s="8">
        <v>31.7</v>
      </c>
      <c r="AI13" s="8">
        <v>32</v>
      </c>
    </row>
    <row r="14" spans="1:35" x14ac:dyDescent="0.3">
      <c r="A14" s="12" t="s">
        <v>77</v>
      </c>
      <c r="B14" s="8">
        <v>14.1</v>
      </c>
      <c r="C14" s="8">
        <v>14</v>
      </c>
      <c r="D14" s="8">
        <v>13.8</v>
      </c>
      <c r="E14" s="8">
        <v>13.9</v>
      </c>
      <c r="F14" s="8">
        <v>13.7</v>
      </c>
      <c r="G14" s="8">
        <v>13.8</v>
      </c>
      <c r="H14" s="8">
        <v>14.1</v>
      </c>
      <c r="I14" s="8">
        <v>14.3</v>
      </c>
      <c r="J14" s="8">
        <v>14</v>
      </c>
      <c r="K14" s="8">
        <v>14.1</v>
      </c>
      <c r="L14" s="8">
        <v>14</v>
      </c>
      <c r="M14" s="8">
        <v>13.8</v>
      </c>
      <c r="N14" s="8">
        <v>14.3</v>
      </c>
      <c r="O14" s="8">
        <v>14.9</v>
      </c>
      <c r="P14" s="8">
        <v>14.7</v>
      </c>
      <c r="Q14" s="8">
        <v>14.8</v>
      </c>
      <c r="R14" s="8">
        <v>15</v>
      </c>
      <c r="S14" s="8">
        <v>15.2</v>
      </c>
      <c r="T14" s="8">
        <v>15.1</v>
      </c>
      <c r="U14" s="8">
        <v>14.6</v>
      </c>
      <c r="V14" s="8">
        <v>14.6</v>
      </c>
      <c r="W14" s="8">
        <v>14.6</v>
      </c>
      <c r="X14" s="8">
        <v>14.6</v>
      </c>
      <c r="Y14" s="8">
        <v>14.4</v>
      </c>
      <c r="Z14" s="8">
        <v>15.3</v>
      </c>
      <c r="AA14" s="8">
        <v>14.6</v>
      </c>
      <c r="AB14" s="8">
        <v>14.5</v>
      </c>
      <c r="AC14" s="8">
        <v>14.7</v>
      </c>
      <c r="AD14" s="8">
        <v>14.9</v>
      </c>
      <c r="AE14" s="8">
        <v>15</v>
      </c>
      <c r="AF14" s="8">
        <v>15</v>
      </c>
      <c r="AG14" s="8">
        <v>15</v>
      </c>
      <c r="AH14" s="8">
        <v>15</v>
      </c>
      <c r="AI14" s="8">
        <v>14.9</v>
      </c>
    </row>
    <row r="15" spans="1:35" x14ac:dyDescent="0.3">
      <c r="A15" s="12" t="s">
        <v>13</v>
      </c>
      <c r="B15" s="8">
        <v>100</v>
      </c>
      <c r="C15" s="8">
        <v>100</v>
      </c>
      <c r="D15" s="8">
        <v>100</v>
      </c>
      <c r="E15" s="8">
        <v>100</v>
      </c>
      <c r="F15" s="8">
        <v>100</v>
      </c>
      <c r="G15" s="8">
        <v>100</v>
      </c>
      <c r="H15" s="8">
        <v>100</v>
      </c>
      <c r="I15" s="8">
        <v>100</v>
      </c>
      <c r="J15" s="8">
        <v>100</v>
      </c>
      <c r="K15" s="8">
        <v>100</v>
      </c>
      <c r="L15" s="8">
        <v>100</v>
      </c>
      <c r="M15" s="8">
        <v>100</v>
      </c>
      <c r="N15" s="8">
        <v>100</v>
      </c>
      <c r="O15" s="8">
        <v>100</v>
      </c>
      <c r="P15" s="8">
        <v>100</v>
      </c>
      <c r="Q15" s="8">
        <v>100</v>
      </c>
      <c r="R15" s="8">
        <v>100</v>
      </c>
      <c r="S15" s="8">
        <v>100</v>
      </c>
      <c r="T15" s="8">
        <v>100</v>
      </c>
      <c r="U15" s="8">
        <v>100</v>
      </c>
      <c r="V15" s="8">
        <v>100</v>
      </c>
      <c r="W15" s="8">
        <v>100</v>
      </c>
      <c r="X15" s="8">
        <v>100</v>
      </c>
      <c r="Y15" s="8">
        <v>100</v>
      </c>
      <c r="Z15" s="8">
        <v>100</v>
      </c>
      <c r="AA15" s="8">
        <v>100</v>
      </c>
      <c r="AB15" s="8">
        <v>100</v>
      </c>
      <c r="AC15" s="8">
        <v>100</v>
      </c>
      <c r="AD15" s="8">
        <v>100</v>
      </c>
      <c r="AE15" s="8">
        <v>100</v>
      </c>
      <c r="AF15" s="8">
        <v>100</v>
      </c>
      <c r="AG15" s="8">
        <v>100</v>
      </c>
      <c r="AH15" s="8">
        <v>100</v>
      </c>
      <c r="AI15" s="8">
        <v>100</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2">
    <mergeCell ref="A1:AI1"/>
    <mergeCell ref="A2:A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2E98-6300-4C02-816D-3C3717D43AD6}">
  <dimension ref="A1:AI1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 width="5" style="1" bestFit="1" customWidth="1"/>
    <col min="3" max="3" width="5.33203125" style="1" bestFit="1" customWidth="1"/>
    <col min="4" max="4" width="5" style="1" bestFit="1" customWidth="1"/>
    <col min="5" max="9" width="5.33203125" style="1" bestFit="1" customWidth="1"/>
    <col min="10" max="10" width="5" style="1" bestFit="1" customWidth="1"/>
    <col min="11" max="12" width="5.33203125" style="1" bestFit="1" customWidth="1"/>
    <col min="13" max="14" width="5" style="1" bestFit="1" customWidth="1"/>
    <col min="15" max="16" width="5.33203125" style="1" bestFit="1" customWidth="1"/>
    <col min="17" max="17" width="5" style="1" bestFit="1" customWidth="1"/>
    <col min="18" max="18" width="5.33203125" style="1" bestFit="1" customWidth="1"/>
    <col min="19" max="19" width="5" style="1" bestFit="1" customWidth="1"/>
    <col min="20" max="20" width="5.33203125" style="1" bestFit="1" customWidth="1"/>
    <col min="21" max="21" width="5" style="1" bestFit="1" customWidth="1"/>
    <col min="22" max="22" width="5.33203125" style="1" bestFit="1" customWidth="1"/>
    <col min="23" max="25" width="5" style="1" bestFit="1" customWidth="1"/>
    <col min="26" max="27" width="5.33203125" style="1" bestFit="1" customWidth="1"/>
    <col min="28" max="35" width="5" style="1" bestFit="1" customWidth="1"/>
    <col min="36" max="16384" width="9.109375" style="1"/>
  </cols>
  <sheetData>
    <row r="1" spans="1:35" ht="15" customHeight="1" x14ac:dyDescent="0.3">
      <c r="A1" s="28" t="s">
        <v>70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38</v>
      </c>
      <c r="B4" s="6">
        <v>4.0999999999999996</v>
      </c>
      <c r="C4" s="6">
        <v>0.1</v>
      </c>
      <c r="D4" s="6">
        <v>-7.6</v>
      </c>
      <c r="E4" s="6">
        <v>3</v>
      </c>
      <c r="F4" s="6">
        <v>-2.7</v>
      </c>
      <c r="G4" s="6">
        <v>-0.2</v>
      </c>
      <c r="H4" s="6">
        <v>13.5</v>
      </c>
      <c r="I4" s="6">
        <v>-17.8</v>
      </c>
      <c r="J4" s="6">
        <v>8.6</v>
      </c>
      <c r="K4" s="6">
        <v>11.6</v>
      </c>
      <c r="L4" s="6">
        <v>27</v>
      </c>
      <c r="M4" s="6">
        <v>16.399999999999999</v>
      </c>
      <c r="N4" s="6">
        <v>12.5</v>
      </c>
      <c r="O4" s="6">
        <v>9.3000000000000007</v>
      </c>
      <c r="P4" s="6">
        <v>-5.5</v>
      </c>
      <c r="Q4" s="6">
        <v>17.5</v>
      </c>
      <c r="R4" s="6">
        <v>0.3</v>
      </c>
      <c r="S4" s="6">
        <v>-4.0999999999999996</v>
      </c>
      <c r="T4" s="6">
        <v>0.2</v>
      </c>
      <c r="U4" s="6">
        <v>1.5</v>
      </c>
      <c r="V4" s="6">
        <v>-0.7</v>
      </c>
      <c r="W4" s="6">
        <v>4.8</v>
      </c>
      <c r="X4" s="6">
        <v>10.1</v>
      </c>
      <c r="Y4" s="6">
        <v>14.6</v>
      </c>
      <c r="Z4" s="6">
        <v>-0.9</v>
      </c>
      <c r="AA4" s="6">
        <v>2.6</v>
      </c>
      <c r="AB4" s="6">
        <v>-1.1000000000000001</v>
      </c>
      <c r="AC4" s="6">
        <v>3.9</v>
      </c>
      <c r="AD4" s="6">
        <v>4.5</v>
      </c>
      <c r="AE4" s="6">
        <v>3</v>
      </c>
      <c r="AF4" s="6">
        <v>0.4</v>
      </c>
      <c r="AG4" s="6">
        <v>0.4</v>
      </c>
      <c r="AH4" s="6">
        <v>0.4</v>
      </c>
      <c r="AI4" s="6">
        <v>0.4</v>
      </c>
    </row>
    <row r="5" spans="1:35" x14ac:dyDescent="0.3">
      <c r="A5" s="12" t="s">
        <v>39</v>
      </c>
      <c r="B5" s="8">
        <v>-7.7</v>
      </c>
      <c r="C5" s="8">
        <v>-13.8</v>
      </c>
      <c r="D5" s="8">
        <v>31.5</v>
      </c>
      <c r="E5" s="8">
        <v>-12.4</v>
      </c>
      <c r="F5" s="8">
        <v>-1.3</v>
      </c>
      <c r="G5" s="8">
        <v>-26.1</v>
      </c>
      <c r="H5" s="8">
        <v>31.7</v>
      </c>
      <c r="I5" s="8">
        <v>-9</v>
      </c>
      <c r="J5" s="8">
        <v>31.4</v>
      </c>
      <c r="K5" s="8">
        <v>-17.2</v>
      </c>
      <c r="L5" s="8">
        <v>26.4</v>
      </c>
      <c r="M5" s="8">
        <v>13.4</v>
      </c>
      <c r="N5" s="8">
        <v>15.2</v>
      </c>
      <c r="O5" s="8">
        <v>10.4</v>
      </c>
      <c r="P5" s="8">
        <v>-1.8</v>
      </c>
      <c r="Q5" s="8">
        <v>-5.8</v>
      </c>
      <c r="R5" s="8">
        <v>6.8</v>
      </c>
      <c r="S5" s="8">
        <v>-0.5</v>
      </c>
      <c r="T5" s="8">
        <v>-11.4</v>
      </c>
      <c r="U5" s="8">
        <v>-2.7</v>
      </c>
      <c r="V5" s="8">
        <v>16.7</v>
      </c>
      <c r="W5" s="8">
        <v>2.9</v>
      </c>
      <c r="X5" s="8">
        <v>14.8</v>
      </c>
      <c r="Y5" s="8">
        <v>8.5</v>
      </c>
      <c r="Z5" s="8">
        <v>-11.7</v>
      </c>
      <c r="AA5" s="8">
        <v>-18.2</v>
      </c>
      <c r="AB5" s="8">
        <v>4.2</v>
      </c>
      <c r="AC5" s="8">
        <v>11.1</v>
      </c>
      <c r="AD5" s="8">
        <v>6.2</v>
      </c>
      <c r="AE5" s="8">
        <v>2.8</v>
      </c>
      <c r="AF5" s="8">
        <v>-1.7</v>
      </c>
      <c r="AG5" s="8">
        <v>-0.3</v>
      </c>
      <c r="AH5" s="8">
        <v>0.9</v>
      </c>
      <c r="AI5" s="8">
        <v>0.4</v>
      </c>
    </row>
    <row r="6" spans="1:35" x14ac:dyDescent="0.3">
      <c r="A6" s="12" t="s">
        <v>40</v>
      </c>
      <c r="B6" s="8">
        <v>13.4</v>
      </c>
      <c r="C6" s="8">
        <v>8.9</v>
      </c>
      <c r="D6" s="8">
        <v>-3.5</v>
      </c>
      <c r="E6" s="8">
        <v>-2.8</v>
      </c>
      <c r="F6" s="8">
        <v>5.9</v>
      </c>
      <c r="G6" s="8">
        <v>-0.1</v>
      </c>
      <c r="H6" s="8">
        <v>-8.1999999999999993</v>
      </c>
      <c r="I6" s="8">
        <v>1.7</v>
      </c>
      <c r="J6" s="8">
        <v>-7.1</v>
      </c>
      <c r="K6" s="8">
        <v>4.2</v>
      </c>
      <c r="L6" s="8">
        <v>3</v>
      </c>
      <c r="M6" s="8">
        <v>10.199999999999999</v>
      </c>
      <c r="N6" s="8">
        <v>-6.6</v>
      </c>
      <c r="O6" s="8">
        <v>-10.7</v>
      </c>
      <c r="P6" s="8">
        <v>-3.4</v>
      </c>
      <c r="Q6" s="8">
        <v>10.4</v>
      </c>
      <c r="R6" s="8">
        <v>1.6</v>
      </c>
      <c r="S6" s="8">
        <v>-5.6</v>
      </c>
      <c r="T6" s="8">
        <v>-3.1</v>
      </c>
      <c r="U6" s="8">
        <v>26.8</v>
      </c>
      <c r="V6" s="8">
        <v>-17.399999999999999</v>
      </c>
      <c r="W6" s="8">
        <v>8.4</v>
      </c>
      <c r="X6" s="8">
        <v>2.4</v>
      </c>
      <c r="Y6" s="8">
        <v>5.7</v>
      </c>
      <c r="Z6" s="8">
        <v>0</v>
      </c>
      <c r="AA6" s="8">
        <v>6.2</v>
      </c>
      <c r="AB6" s="8">
        <v>0.3</v>
      </c>
      <c r="AC6" s="8">
        <v>5.8</v>
      </c>
      <c r="AD6" s="8">
        <v>2.4</v>
      </c>
      <c r="AE6" s="8">
        <v>2.8</v>
      </c>
      <c r="AF6" s="8">
        <v>1.4</v>
      </c>
      <c r="AG6" s="8">
        <v>0.9</v>
      </c>
      <c r="AH6" s="8">
        <v>0.9</v>
      </c>
      <c r="AI6" s="8">
        <v>0.8</v>
      </c>
    </row>
    <row r="7" spans="1:35" x14ac:dyDescent="0.3">
      <c r="A7" s="12" t="s">
        <v>41</v>
      </c>
      <c r="B7" s="8">
        <v>1.3</v>
      </c>
      <c r="C7" s="8">
        <v>3.9</v>
      </c>
      <c r="D7" s="8">
        <v>5.5</v>
      </c>
      <c r="E7" s="8">
        <v>12.9</v>
      </c>
      <c r="F7" s="8">
        <v>9.1</v>
      </c>
      <c r="G7" s="8">
        <v>-0.1</v>
      </c>
      <c r="H7" s="8">
        <v>-7</v>
      </c>
      <c r="I7" s="8">
        <v>17.399999999999999</v>
      </c>
      <c r="J7" s="8">
        <v>-5.5</v>
      </c>
      <c r="K7" s="8">
        <v>21.2</v>
      </c>
      <c r="L7" s="8">
        <v>3.1</v>
      </c>
      <c r="M7" s="8">
        <v>21.1</v>
      </c>
      <c r="N7" s="8">
        <v>4.8</v>
      </c>
      <c r="O7" s="8">
        <v>-11.8</v>
      </c>
      <c r="P7" s="8">
        <v>-13.4</v>
      </c>
      <c r="Q7" s="8">
        <v>26.5</v>
      </c>
      <c r="R7" s="8">
        <v>-12.1</v>
      </c>
      <c r="S7" s="8">
        <v>-3.1</v>
      </c>
      <c r="T7" s="8">
        <v>17.2</v>
      </c>
      <c r="U7" s="8">
        <v>4.0999999999999996</v>
      </c>
      <c r="V7" s="8">
        <v>-6.3</v>
      </c>
      <c r="W7" s="8">
        <v>8.6</v>
      </c>
      <c r="X7" s="8">
        <v>0.6</v>
      </c>
      <c r="Y7" s="8">
        <v>-8.4</v>
      </c>
      <c r="Z7" s="8">
        <v>0.8</v>
      </c>
      <c r="AA7" s="8">
        <v>6.4</v>
      </c>
      <c r="AB7" s="8">
        <v>0.1</v>
      </c>
      <c r="AC7" s="8">
        <v>4.0999999999999996</v>
      </c>
      <c r="AD7" s="8">
        <v>2.2000000000000002</v>
      </c>
      <c r="AE7" s="8">
        <v>3.5</v>
      </c>
      <c r="AF7" s="8">
        <v>2.4</v>
      </c>
      <c r="AG7" s="8">
        <v>1.5</v>
      </c>
      <c r="AH7" s="8">
        <v>2.2999999999999998</v>
      </c>
      <c r="AI7" s="8">
        <v>2.4</v>
      </c>
    </row>
    <row r="8" spans="1:35" x14ac:dyDescent="0.3">
      <c r="A8" s="12" t="s">
        <v>42</v>
      </c>
      <c r="B8" s="8">
        <v>1.2</v>
      </c>
      <c r="C8" s="8">
        <v>7.5</v>
      </c>
      <c r="D8" s="8">
        <v>8.4</v>
      </c>
      <c r="E8" s="8">
        <v>7.5</v>
      </c>
      <c r="F8" s="8">
        <v>9.1999999999999993</v>
      </c>
      <c r="G8" s="8">
        <v>9.5</v>
      </c>
      <c r="H8" s="8">
        <v>-4.8</v>
      </c>
      <c r="I8" s="8">
        <v>-3.5</v>
      </c>
      <c r="J8" s="8">
        <v>19.3</v>
      </c>
      <c r="K8" s="8">
        <v>2</v>
      </c>
      <c r="L8" s="8">
        <v>-0.6</v>
      </c>
      <c r="M8" s="8">
        <v>4.5999999999999996</v>
      </c>
      <c r="N8" s="8">
        <v>5.3</v>
      </c>
      <c r="O8" s="8">
        <v>-7.2</v>
      </c>
      <c r="P8" s="8">
        <v>1.5</v>
      </c>
      <c r="Q8" s="8">
        <v>7.2</v>
      </c>
      <c r="R8" s="8">
        <v>0.2</v>
      </c>
      <c r="S8" s="8">
        <v>-0.3</v>
      </c>
      <c r="T8" s="8">
        <v>9.6999999999999993</v>
      </c>
      <c r="U8" s="8">
        <v>-0.3</v>
      </c>
      <c r="V8" s="8">
        <v>13</v>
      </c>
      <c r="W8" s="8">
        <v>-0.4</v>
      </c>
      <c r="X8" s="8">
        <v>1.8</v>
      </c>
      <c r="Y8" s="8">
        <v>6.1</v>
      </c>
      <c r="Z8" s="8">
        <v>-6.7</v>
      </c>
      <c r="AA8" s="8">
        <v>6.6</v>
      </c>
      <c r="AB8" s="8">
        <v>0.4</v>
      </c>
      <c r="AC8" s="8">
        <v>6.4</v>
      </c>
      <c r="AD8" s="8">
        <v>2.9</v>
      </c>
      <c r="AE8" s="8">
        <v>3.6</v>
      </c>
      <c r="AF8" s="8">
        <v>2.1</v>
      </c>
      <c r="AG8" s="8">
        <v>1.6</v>
      </c>
      <c r="AH8" s="8">
        <v>2.1</v>
      </c>
      <c r="AI8" s="8">
        <v>2.2000000000000002</v>
      </c>
    </row>
    <row r="9" spans="1:35" x14ac:dyDescent="0.3">
      <c r="A9" s="7" t="s">
        <v>43</v>
      </c>
      <c r="B9" s="8">
        <v>-1.9</v>
      </c>
      <c r="C9" s="8">
        <v>4.9000000000000004</v>
      </c>
      <c r="D9" s="8">
        <v>13</v>
      </c>
      <c r="E9" s="8">
        <v>-0.5</v>
      </c>
      <c r="F9" s="8">
        <v>9.8000000000000007</v>
      </c>
      <c r="G9" s="8">
        <v>-0.2</v>
      </c>
      <c r="H9" s="8">
        <v>-4.4000000000000004</v>
      </c>
      <c r="I9" s="8">
        <v>-6.8</v>
      </c>
      <c r="J9" s="8">
        <v>26</v>
      </c>
      <c r="K9" s="8">
        <v>15.5</v>
      </c>
      <c r="L9" s="8">
        <v>-20.9</v>
      </c>
      <c r="M9" s="8">
        <v>3.3</v>
      </c>
      <c r="N9" s="8">
        <v>2.2999999999999998</v>
      </c>
      <c r="O9" s="8">
        <v>5</v>
      </c>
      <c r="P9" s="8">
        <v>-5</v>
      </c>
      <c r="Q9" s="8">
        <v>0</v>
      </c>
      <c r="R9" s="8">
        <v>-4</v>
      </c>
      <c r="S9" s="8">
        <v>3.2</v>
      </c>
      <c r="T9" s="8">
        <v>8.4</v>
      </c>
      <c r="U9" s="8">
        <v>-4.9000000000000004</v>
      </c>
      <c r="V9" s="8">
        <v>6</v>
      </c>
      <c r="W9" s="8">
        <v>10.1</v>
      </c>
      <c r="X9" s="8">
        <v>0.3</v>
      </c>
      <c r="Y9" s="8">
        <v>-3.9</v>
      </c>
      <c r="Z9" s="8">
        <v>-5.3</v>
      </c>
      <c r="AA9" s="8">
        <v>12</v>
      </c>
      <c r="AB9" s="8">
        <v>-1.4</v>
      </c>
      <c r="AC9" s="8">
        <v>4.8</v>
      </c>
      <c r="AD9" s="8">
        <v>3.9</v>
      </c>
      <c r="AE9" s="8">
        <v>1.9</v>
      </c>
      <c r="AF9" s="8">
        <v>1</v>
      </c>
      <c r="AG9" s="8">
        <v>-0.9</v>
      </c>
      <c r="AH9" s="8">
        <v>1.8</v>
      </c>
      <c r="AI9" s="8">
        <v>1.8</v>
      </c>
    </row>
    <row r="10" spans="1:35" x14ac:dyDescent="0.3">
      <c r="A10" s="7" t="s">
        <v>44</v>
      </c>
      <c r="B10" s="8">
        <v>0.1</v>
      </c>
      <c r="C10" s="8">
        <v>8.6999999999999993</v>
      </c>
      <c r="D10" s="8">
        <v>6.4</v>
      </c>
      <c r="E10" s="8">
        <v>8.1999999999999993</v>
      </c>
      <c r="F10" s="8">
        <v>0.8</v>
      </c>
      <c r="G10" s="8">
        <v>1.3</v>
      </c>
      <c r="H10" s="8">
        <v>3.5</v>
      </c>
      <c r="I10" s="8">
        <v>-0.6</v>
      </c>
      <c r="J10" s="8">
        <v>8.4</v>
      </c>
      <c r="K10" s="8">
        <v>1.6</v>
      </c>
      <c r="L10" s="8">
        <v>6.7</v>
      </c>
      <c r="M10" s="8">
        <v>7.2</v>
      </c>
      <c r="N10" s="8">
        <v>0.2</v>
      </c>
      <c r="O10" s="8">
        <v>-8.6999999999999993</v>
      </c>
      <c r="P10" s="8">
        <v>-1.5</v>
      </c>
      <c r="Q10" s="8">
        <v>12.9</v>
      </c>
      <c r="R10" s="8">
        <v>-4.2</v>
      </c>
      <c r="S10" s="8">
        <v>-3.7</v>
      </c>
      <c r="T10" s="8">
        <v>-1</v>
      </c>
      <c r="U10" s="8">
        <v>4.0999999999999996</v>
      </c>
      <c r="V10" s="8">
        <v>5.8</v>
      </c>
      <c r="W10" s="8">
        <v>-2.6</v>
      </c>
      <c r="X10" s="8">
        <v>1.5</v>
      </c>
      <c r="Y10" s="8">
        <v>7.3</v>
      </c>
      <c r="Z10" s="8">
        <v>-13.4</v>
      </c>
      <c r="AA10" s="8">
        <v>5.8</v>
      </c>
      <c r="AB10" s="8">
        <v>-3.2</v>
      </c>
      <c r="AC10" s="8">
        <v>-0.2</v>
      </c>
      <c r="AD10" s="8">
        <v>3.9</v>
      </c>
      <c r="AE10" s="8">
        <v>2.7</v>
      </c>
      <c r="AF10" s="8">
        <v>3.1</v>
      </c>
      <c r="AG10" s="8">
        <v>2.5</v>
      </c>
      <c r="AH10" s="8">
        <v>2</v>
      </c>
      <c r="AI10" s="8">
        <v>1.7</v>
      </c>
    </row>
    <row r="11" spans="1:35" x14ac:dyDescent="0.3">
      <c r="A11" s="7" t="s">
        <v>45</v>
      </c>
      <c r="B11" s="8">
        <v>14.1</v>
      </c>
      <c r="C11" s="8">
        <v>17.7</v>
      </c>
      <c r="D11" s="8">
        <v>0</v>
      </c>
      <c r="E11" s="8">
        <v>5.9</v>
      </c>
      <c r="F11" s="8">
        <v>-11.2</v>
      </c>
      <c r="G11" s="8">
        <v>58.2</v>
      </c>
      <c r="H11" s="8">
        <v>-15</v>
      </c>
      <c r="I11" s="8">
        <v>-32.4</v>
      </c>
      <c r="J11" s="8">
        <v>46.1</v>
      </c>
      <c r="K11" s="8">
        <v>-12.2</v>
      </c>
      <c r="L11" s="8">
        <v>3.4</v>
      </c>
      <c r="M11" s="8">
        <v>1.2</v>
      </c>
      <c r="N11" s="8">
        <v>7.8</v>
      </c>
      <c r="O11" s="8">
        <v>4.8</v>
      </c>
      <c r="P11" s="8">
        <v>-14.4</v>
      </c>
      <c r="Q11" s="8">
        <v>9.6999999999999993</v>
      </c>
      <c r="R11" s="8">
        <v>-13.7</v>
      </c>
      <c r="S11" s="8">
        <v>-9</v>
      </c>
      <c r="T11" s="8">
        <v>11.7</v>
      </c>
      <c r="U11" s="8">
        <v>9.6999999999999993</v>
      </c>
      <c r="V11" s="8">
        <v>14.2</v>
      </c>
      <c r="W11" s="8">
        <v>14.6</v>
      </c>
      <c r="X11" s="8">
        <v>7.2</v>
      </c>
      <c r="Y11" s="8">
        <v>-0.1</v>
      </c>
      <c r="Z11" s="8">
        <v>-4.8</v>
      </c>
      <c r="AA11" s="8">
        <v>-3.5</v>
      </c>
      <c r="AB11" s="8">
        <v>5.3</v>
      </c>
      <c r="AC11" s="8">
        <v>4.5999999999999996</v>
      </c>
      <c r="AD11" s="8">
        <v>2.1</v>
      </c>
      <c r="AE11" s="8">
        <v>2.8</v>
      </c>
      <c r="AF11" s="8">
        <v>1.5</v>
      </c>
      <c r="AG11" s="8">
        <v>1.4</v>
      </c>
      <c r="AH11" s="8">
        <v>1.4</v>
      </c>
      <c r="AI11" s="8">
        <v>1.4</v>
      </c>
    </row>
    <row r="12" spans="1:35" x14ac:dyDescent="0.3">
      <c r="A12" s="7" t="s">
        <v>71</v>
      </c>
      <c r="B12" s="8">
        <v>-7.2</v>
      </c>
      <c r="C12" s="8">
        <v>0.6</v>
      </c>
      <c r="D12" s="8">
        <v>2.6</v>
      </c>
      <c r="E12" s="8">
        <v>0.8</v>
      </c>
      <c r="F12" s="8">
        <v>8.5</v>
      </c>
      <c r="G12" s="8">
        <v>-1.6</v>
      </c>
      <c r="H12" s="8">
        <v>8.1</v>
      </c>
      <c r="I12" s="8">
        <v>-6.8</v>
      </c>
      <c r="J12" s="8">
        <v>9</v>
      </c>
      <c r="K12" s="8">
        <v>0.3</v>
      </c>
      <c r="L12" s="8">
        <v>1.9</v>
      </c>
      <c r="M12" s="8">
        <v>16.899999999999999</v>
      </c>
      <c r="N12" s="8">
        <v>-3.8</v>
      </c>
      <c r="O12" s="8">
        <v>3.1</v>
      </c>
      <c r="P12" s="8">
        <v>20.399999999999999</v>
      </c>
      <c r="Q12" s="8">
        <v>-7.6</v>
      </c>
      <c r="R12" s="8">
        <v>15.2</v>
      </c>
      <c r="S12" s="8">
        <v>3</v>
      </c>
      <c r="T12" s="8">
        <v>-3.8</v>
      </c>
      <c r="U12" s="8">
        <v>3.2</v>
      </c>
      <c r="V12" s="8">
        <v>-0.9</v>
      </c>
      <c r="W12" s="8">
        <v>-0.5</v>
      </c>
      <c r="X12" s="8">
        <v>-0.5</v>
      </c>
      <c r="Y12" s="8">
        <v>2.4</v>
      </c>
      <c r="Z12" s="8">
        <v>-6.5</v>
      </c>
      <c r="AA12" s="8">
        <v>9</v>
      </c>
      <c r="AB12" s="8">
        <v>2.5</v>
      </c>
      <c r="AC12" s="8">
        <v>4</v>
      </c>
      <c r="AD12" s="8">
        <v>1.5</v>
      </c>
      <c r="AE12" s="8">
        <v>3.9</v>
      </c>
      <c r="AF12" s="8">
        <v>2.2999999999999998</v>
      </c>
      <c r="AG12" s="8">
        <v>2</v>
      </c>
      <c r="AH12" s="8">
        <v>2.2000000000000002</v>
      </c>
      <c r="AI12" s="8">
        <v>2.1</v>
      </c>
    </row>
    <row r="13" spans="1:35" x14ac:dyDescent="0.3">
      <c r="A13" s="7" t="s">
        <v>72</v>
      </c>
      <c r="B13" s="8">
        <v>3.5</v>
      </c>
      <c r="C13" s="8">
        <v>7.3</v>
      </c>
      <c r="D13" s="8">
        <v>11.1</v>
      </c>
      <c r="E13" s="8">
        <v>17</v>
      </c>
      <c r="F13" s="8">
        <v>21.2</v>
      </c>
      <c r="G13" s="8">
        <v>11.3</v>
      </c>
      <c r="H13" s="8">
        <v>-8.1999999999999993</v>
      </c>
      <c r="I13" s="8">
        <v>7.2</v>
      </c>
      <c r="J13" s="8">
        <v>17.7</v>
      </c>
      <c r="K13" s="8">
        <v>-2.4</v>
      </c>
      <c r="L13" s="8">
        <v>9</v>
      </c>
      <c r="M13" s="8">
        <v>2.4</v>
      </c>
      <c r="N13" s="8">
        <v>10.8</v>
      </c>
      <c r="O13" s="8">
        <v>-16.600000000000001</v>
      </c>
      <c r="P13" s="8">
        <v>6.7</v>
      </c>
      <c r="Q13" s="8">
        <v>11.6</v>
      </c>
      <c r="R13" s="8">
        <v>3.8</v>
      </c>
      <c r="S13" s="8">
        <v>0.2</v>
      </c>
      <c r="T13" s="8">
        <v>17.5</v>
      </c>
      <c r="U13" s="8">
        <v>-1.9</v>
      </c>
      <c r="V13" s="8">
        <v>21.2</v>
      </c>
      <c r="W13" s="8">
        <v>-5.7</v>
      </c>
      <c r="X13" s="8">
        <v>1.9</v>
      </c>
      <c r="Y13" s="8">
        <v>11.6</v>
      </c>
      <c r="Z13" s="8">
        <v>-5.4</v>
      </c>
      <c r="AA13" s="8">
        <v>6.3</v>
      </c>
      <c r="AB13" s="8">
        <v>1.1000000000000001</v>
      </c>
      <c r="AC13" s="8">
        <v>9.6</v>
      </c>
      <c r="AD13" s="8">
        <v>2.6</v>
      </c>
      <c r="AE13" s="8">
        <v>4.5</v>
      </c>
      <c r="AF13" s="8">
        <v>2.4</v>
      </c>
      <c r="AG13" s="8">
        <v>2.2999999999999998</v>
      </c>
      <c r="AH13" s="8">
        <v>2.4</v>
      </c>
      <c r="AI13" s="8">
        <v>2.5</v>
      </c>
    </row>
    <row r="14" spans="1:35" x14ac:dyDescent="0.3">
      <c r="A14" s="12" t="s">
        <v>73</v>
      </c>
      <c r="B14" s="8">
        <v>-7.8</v>
      </c>
      <c r="C14" s="8">
        <v>7.4</v>
      </c>
      <c r="D14" s="8">
        <v>-5.3</v>
      </c>
      <c r="E14" s="8">
        <v>1.5</v>
      </c>
      <c r="F14" s="8">
        <v>-2.9</v>
      </c>
      <c r="G14" s="8">
        <v>-3.9</v>
      </c>
      <c r="H14" s="8">
        <v>-5.7</v>
      </c>
      <c r="I14" s="8">
        <v>4.8</v>
      </c>
      <c r="J14" s="8">
        <v>4.2</v>
      </c>
      <c r="K14" s="8">
        <v>15.9</v>
      </c>
      <c r="L14" s="8">
        <v>4.8</v>
      </c>
      <c r="M14" s="8">
        <v>5.6</v>
      </c>
      <c r="N14" s="8">
        <v>-2.2000000000000002</v>
      </c>
      <c r="O14" s="8">
        <v>-10.5</v>
      </c>
      <c r="P14" s="8">
        <v>2.1</v>
      </c>
      <c r="Q14" s="8">
        <v>-3.3</v>
      </c>
      <c r="R14" s="8">
        <v>0.2</v>
      </c>
      <c r="S14" s="8">
        <v>-3.2</v>
      </c>
      <c r="T14" s="8">
        <v>5.9</v>
      </c>
      <c r="U14" s="8">
        <v>-0.1</v>
      </c>
      <c r="V14" s="8">
        <v>2.6</v>
      </c>
      <c r="W14" s="8">
        <v>1</v>
      </c>
      <c r="X14" s="8">
        <v>1.5</v>
      </c>
      <c r="Y14" s="8">
        <v>5.0999999999999996</v>
      </c>
      <c r="Z14" s="8">
        <v>-7.2</v>
      </c>
      <c r="AA14" s="8">
        <v>6</v>
      </c>
      <c r="AB14" s="8">
        <v>-3.2</v>
      </c>
      <c r="AC14" s="8">
        <v>-5.7</v>
      </c>
      <c r="AD14" s="8">
        <v>-3.1</v>
      </c>
      <c r="AE14" s="8">
        <v>1.9</v>
      </c>
      <c r="AF14" s="8">
        <v>1.4</v>
      </c>
      <c r="AG14" s="8">
        <v>1.2</v>
      </c>
      <c r="AH14" s="8">
        <v>1.5</v>
      </c>
      <c r="AI14" s="8">
        <v>1.4</v>
      </c>
    </row>
    <row r="15" spans="1:35" x14ac:dyDescent="0.3">
      <c r="A15" s="12" t="s">
        <v>74</v>
      </c>
      <c r="B15" s="8">
        <v>0.3</v>
      </c>
      <c r="C15" s="8">
        <v>9</v>
      </c>
      <c r="D15" s="8">
        <v>-4.9000000000000004</v>
      </c>
      <c r="E15" s="8">
        <v>20.6</v>
      </c>
      <c r="F15" s="8">
        <v>3.9</v>
      </c>
      <c r="G15" s="8">
        <v>-10.7</v>
      </c>
      <c r="H15" s="8">
        <v>1.3</v>
      </c>
      <c r="I15" s="8">
        <v>3.6</v>
      </c>
      <c r="J15" s="8">
        <v>-4.9000000000000004</v>
      </c>
      <c r="K15" s="8">
        <v>11.9</v>
      </c>
      <c r="L15" s="8">
        <v>-8.8000000000000007</v>
      </c>
      <c r="M15" s="8">
        <v>13.4</v>
      </c>
      <c r="N15" s="8">
        <v>3.2</v>
      </c>
      <c r="O15" s="8">
        <v>8.9</v>
      </c>
      <c r="P15" s="8">
        <v>0.3</v>
      </c>
      <c r="Q15" s="8">
        <v>8.1999999999999993</v>
      </c>
      <c r="R15" s="8">
        <v>6.1</v>
      </c>
      <c r="S15" s="8">
        <v>-5.4</v>
      </c>
      <c r="T15" s="8">
        <v>-0.2</v>
      </c>
      <c r="U15" s="8">
        <v>6.5</v>
      </c>
      <c r="V15" s="8">
        <v>-2.9</v>
      </c>
      <c r="W15" s="8">
        <v>-1.5</v>
      </c>
      <c r="X15" s="8">
        <v>9.6</v>
      </c>
      <c r="Y15" s="8">
        <v>-0.4</v>
      </c>
      <c r="Z15" s="8">
        <v>3.4</v>
      </c>
      <c r="AA15" s="8">
        <v>5</v>
      </c>
      <c r="AB15" s="8">
        <v>1.6</v>
      </c>
      <c r="AC15" s="8">
        <v>2.1</v>
      </c>
      <c r="AD15" s="8">
        <v>19.899999999999999</v>
      </c>
      <c r="AE15" s="8">
        <v>-2.7</v>
      </c>
      <c r="AF15" s="8">
        <v>2.8</v>
      </c>
      <c r="AG15" s="8">
        <v>-4.5999999999999996</v>
      </c>
      <c r="AH15" s="8">
        <v>-0.3</v>
      </c>
      <c r="AI15" s="8">
        <v>2.8</v>
      </c>
    </row>
    <row r="16" spans="1:35" x14ac:dyDescent="0.3">
      <c r="A16" s="12" t="s">
        <v>13</v>
      </c>
      <c r="B16" s="8">
        <v>0.6</v>
      </c>
      <c r="C16" s="8">
        <v>6.7</v>
      </c>
      <c r="D16" s="8">
        <v>2.2999999999999998</v>
      </c>
      <c r="E16" s="8">
        <v>4.0999999999999996</v>
      </c>
      <c r="F16" s="8">
        <v>5</v>
      </c>
      <c r="G16" s="8">
        <v>1.6</v>
      </c>
      <c r="H16" s="8">
        <v>-4.0999999999999996</v>
      </c>
      <c r="I16" s="8">
        <v>-0.1</v>
      </c>
      <c r="J16" s="8">
        <v>9</v>
      </c>
      <c r="K16" s="8">
        <v>5.7</v>
      </c>
      <c r="L16" s="8">
        <v>1.9</v>
      </c>
      <c r="M16" s="8">
        <v>7.3</v>
      </c>
      <c r="N16" s="8">
        <v>1.9</v>
      </c>
      <c r="O16" s="8">
        <v>-6.6</v>
      </c>
      <c r="P16" s="8">
        <v>0</v>
      </c>
      <c r="Q16" s="8">
        <v>5.2</v>
      </c>
      <c r="R16" s="8">
        <v>0.6</v>
      </c>
      <c r="S16" s="8">
        <v>-2.2999999999999998</v>
      </c>
      <c r="T16" s="8">
        <v>5.4</v>
      </c>
      <c r="U16" s="8">
        <v>3.7</v>
      </c>
      <c r="V16" s="8">
        <v>4.2</v>
      </c>
      <c r="W16" s="8">
        <v>1.4</v>
      </c>
      <c r="X16" s="8">
        <v>3</v>
      </c>
      <c r="Y16" s="8">
        <v>5.0999999999999996</v>
      </c>
      <c r="Z16" s="8">
        <v>-5.2</v>
      </c>
      <c r="AA16" s="8">
        <v>5</v>
      </c>
      <c r="AB16" s="8">
        <v>-0.2</v>
      </c>
      <c r="AC16" s="8">
        <v>3.6</v>
      </c>
      <c r="AD16" s="8">
        <v>3.1</v>
      </c>
      <c r="AE16" s="8">
        <v>2.6</v>
      </c>
      <c r="AF16" s="8">
        <v>1.8</v>
      </c>
      <c r="AG16" s="8">
        <v>0.8</v>
      </c>
      <c r="AH16" s="8">
        <v>1.6</v>
      </c>
      <c r="AI16" s="8">
        <v>1.8</v>
      </c>
    </row>
    <row r="17" spans="2:35" x14ac:dyDescent="0.3">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sheetData>
  <mergeCells count="2">
    <mergeCell ref="A1:AI1"/>
    <mergeCell ref="A2:A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AF07-DD42-4563-93BD-7E9BC3CD9C93}">
  <dimension ref="A1:AI2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5" width="5.5546875" style="1" bestFit="1" customWidth="1"/>
    <col min="6" max="8" width="5" style="1" bestFit="1" customWidth="1"/>
    <col min="9" max="35" width="5.5546875" style="1" bestFit="1" customWidth="1"/>
    <col min="36" max="16384" width="9.109375" style="1"/>
  </cols>
  <sheetData>
    <row r="1" spans="1:35" ht="15" customHeight="1" x14ac:dyDescent="0.3">
      <c r="A1" s="28" t="s">
        <v>506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507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508</v>
      </c>
      <c r="B4" s="6">
        <v>4.2</v>
      </c>
      <c r="C4" s="6">
        <v>11.1</v>
      </c>
      <c r="D4" s="6">
        <v>8.9</v>
      </c>
      <c r="E4" s="6">
        <v>7.5</v>
      </c>
      <c r="F4" s="6">
        <v>12.2</v>
      </c>
      <c r="G4" s="6">
        <v>2.1</v>
      </c>
      <c r="H4" s="6">
        <v>2.5</v>
      </c>
      <c r="I4" s="6">
        <v>4.0999999999999996</v>
      </c>
      <c r="J4" s="6">
        <v>8.5</v>
      </c>
      <c r="K4" s="6">
        <v>6.6</v>
      </c>
      <c r="L4" s="6">
        <v>8.8000000000000007</v>
      </c>
      <c r="M4" s="6">
        <v>6.5</v>
      </c>
      <c r="N4" s="6">
        <v>1.5</v>
      </c>
      <c r="O4" s="6">
        <v>-10.4</v>
      </c>
      <c r="P4" s="6">
        <v>11</v>
      </c>
      <c r="Q4" s="6">
        <v>4.8</v>
      </c>
      <c r="R4" s="6">
        <v>0.8</v>
      </c>
      <c r="S4" s="6">
        <v>2.8</v>
      </c>
      <c r="T4" s="6">
        <v>3.4</v>
      </c>
      <c r="U4" s="6">
        <v>4.9000000000000004</v>
      </c>
      <c r="V4" s="6">
        <v>1.5</v>
      </c>
      <c r="W4" s="6">
        <v>4.5</v>
      </c>
      <c r="X4" s="6">
        <v>4.5</v>
      </c>
      <c r="Y4" s="6">
        <v>1.3</v>
      </c>
      <c r="Z4" s="6">
        <v>-7.7</v>
      </c>
      <c r="AA4" s="6">
        <v>9.8000000000000007</v>
      </c>
      <c r="AB4" s="6">
        <v>6.6</v>
      </c>
      <c r="AC4" s="6">
        <v>-0.5</v>
      </c>
      <c r="AD4" s="6">
        <v>1.5</v>
      </c>
      <c r="AE4" s="6">
        <v>3.1</v>
      </c>
      <c r="AF4" s="6">
        <v>3</v>
      </c>
      <c r="AG4" s="6">
        <v>3.1</v>
      </c>
      <c r="AH4" s="6">
        <v>3.1</v>
      </c>
      <c r="AI4" s="6">
        <v>3.1</v>
      </c>
    </row>
    <row r="5" spans="1:35" x14ac:dyDescent="0.3">
      <c r="A5" s="12" t="s">
        <v>509</v>
      </c>
      <c r="B5" s="8">
        <v>1.6</v>
      </c>
      <c r="C5" s="8">
        <v>2.6</v>
      </c>
      <c r="D5" s="8">
        <v>3</v>
      </c>
      <c r="E5" s="8">
        <v>2.9</v>
      </c>
      <c r="F5" s="8">
        <v>3.8</v>
      </c>
      <c r="G5" s="8">
        <v>2.2000000000000002</v>
      </c>
      <c r="H5" s="8">
        <v>0.9</v>
      </c>
      <c r="I5" s="8">
        <v>0.6</v>
      </c>
      <c r="J5" s="8">
        <v>2.2999999999999998</v>
      </c>
      <c r="K5" s="8">
        <v>1.7</v>
      </c>
      <c r="L5" s="8">
        <v>3.2</v>
      </c>
      <c r="M5" s="8">
        <v>3</v>
      </c>
      <c r="N5" s="8">
        <v>0.4</v>
      </c>
      <c r="O5" s="8">
        <v>-4.5</v>
      </c>
      <c r="P5" s="8">
        <v>2.1</v>
      </c>
      <c r="Q5" s="8">
        <v>1.7</v>
      </c>
      <c r="R5" s="8">
        <v>-0.9</v>
      </c>
      <c r="S5" s="8">
        <v>-0.2</v>
      </c>
      <c r="T5" s="8">
        <v>1.4</v>
      </c>
      <c r="U5" s="8">
        <v>2</v>
      </c>
      <c r="V5" s="8">
        <v>1.9</v>
      </c>
      <c r="W5" s="8">
        <v>2.6</v>
      </c>
      <c r="X5" s="8">
        <v>1.8</v>
      </c>
      <c r="Y5" s="8">
        <v>1.6</v>
      </c>
      <c r="Z5" s="8">
        <v>-6.1</v>
      </c>
      <c r="AA5" s="8">
        <v>5.9</v>
      </c>
      <c r="AB5" s="8">
        <v>3.4</v>
      </c>
      <c r="AC5" s="8">
        <v>0.4</v>
      </c>
      <c r="AD5" s="8">
        <v>0.8</v>
      </c>
      <c r="AE5" s="8">
        <v>1.4</v>
      </c>
      <c r="AF5" s="8">
        <v>1.4</v>
      </c>
      <c r="AG5" s="8">
        <v>1.3</v>
      </c>
      <c r="AH5" s="8">
        <v>1.3</v>
      </c>
      <c r="AI5" s="8">
        <v>1.2</v>
      </c>
    </row>
    <row r="6" spans="1:35" x14ac:dyDescent="0.3">
      <c r="A6" s="12" t="s">
        <v>510</v>
      </c>
      <c r="B6" s="8">
        <v>-2.2000000000000002</v>
      </c>
      <c r="C6" s="8">
        <v>-4.2</v>
      </c>
      <c r="D6" s="8">
        <v>0.4</v>
      </c>
      <c r="E6" s="8">
        <v>-0.3</v>
      </c>
      <c r="F6" s="8">
        <v>-2.6</v>
      </c>
      <c r="G6" s="8">
        <v>1</v>
      </c>
      <c r="H6" s="8">
        <v>1.4</v>
      </c>
      <c r="I6" s="8">
        <v>3.9</v>
      </c>
      <c r="J6" s="8">
        <v>1.1000000000000001</v>
      </c>
      <c r="K6" s="8">
        <v>-0.5</v>
      </c>
      <c r="L6" s="8">
        <v>0.1</v>
      </c>
      <c r="M6" s="8">
        <v>0.9</v>
      </c>
      <c r="N6" s="8">
        <v>2.2000000000000002</v>
      </c>
      <c r="O6" s="8">
        <v>1.4</v>
      </c>
      <c r="P6" s="8">
        <v>-2.2000000000000002</v>
      </c>
      <c r="Q6" s="8">
        <v>0.5</v>
      </c>
      <c r="R6" s="8">
        <v>-1.5</v>
      </c>
      <c r="S6" s="8">
        <v>1.6</v>
      </c>
      <c r="T6" s="8">
        <v>0.3</v>
      </c>
      <c r="U6" s="8">
        <v>-2.6</v>
      </c>
      <c r="V6" s="8">
        <v>1.5</v>
      </c>
      <c r="W6" s="8">
        <v>1</v>
      </c>
      <c r="X6" s="8">
        <v>1.5</v>
      </c>
      <c r="Y6" s="8">
        <v>-0.5</v>
      </c>
      <c r="Z6" s="8">
        <v>1.1000000000000001</v>
      </c>
      <c r="AA6" s="8">
        <v>0.4</v>
      </c>
      <c r="AB6" s="8">
        <v>-0.9</v>
      </c>
      <c r="AC6" s="8">
        <v>1.5</v>
      </c>
      <c r="AD6" s="8">
        <v>0.6</v>
      </c>
      <c r="AE6" s="8">
        <v>0.8</v>
      </c>
      <c r="AF6" s="8">
        <v>0</v>
      </c>
      <c r="AG6" s="8">
        <v>0</v>
      </c>
      <c r="AH6" s="8">
        <v>0</v>
      </c>
      <c r="AI6" s="8">
        <v>0</v>
      </c>
    </row>
    <row r="7" spans="1:35" x14ac:dyDescent="0.3">
      <c r="A7" s="12" t="s">
        <v>511</v>
      </c>
      <c r="B7" s="8">
        <v>130.30000000000001</v>
      </c>
      <c r="C7" s="8">
        <v>112.8</v>
      </c>
      <c r="D7" s="8">
        <v>111.1</v>
      </c>
      <c r="E7" s="8">
        <v>106.7</v>
      </c>
      <c r="F7" s="8">
        <v>92.4</v>
      </c>
      <c r="G7" s="8">
        <v>89.5</v>
      </c>
      <c r="H7" s="8">
        <v>94.5</v>
      </c>
      <c r="I7" s="8">
        <v>113.2</v>
      </c>
      <c r="J7" s="8">
        <v>124.4</v>
      </c>
      <c r="K7" s="8">
        <v>124.4</v>
      </c>
      <c r="L7" s="8">
        <v>125.6</v>
      </c>
      <c r="M7" s="8">
        <v>137.1</v>
      </c>
      <c r="N7" s="8">
        <v>147.1</v>
      </c>
      <c r="O7" s="8">
        <v>139.30000000000001</v>
      </c>
      <c r="P7" s="8">
        <v>132.69999999999999</v>
      </c>
      <c r="Q7" s="8">
        <v>139.19999999999999</v>
      </c>
      <c r="R7" s="8">
        <v>128.6</v>
      </c>
      <c r="S7" s="8">
        <v>132.80000000000001</v>
      </c>
      <c r="T7" s="8">
        <v>132.9</v>
      </c>
      <c r="U7" s="8">
        <v>111</v>
      </c>
      <c r="V7" s="8">
        <v>110.6</v>
      </c>
      <c r="W7" s="8">
        <v>113</v>
      </c>
      <c r="X7" s="8">
        <v>118.1</v>
      </c>
      <c r="Y7" s="8">
        <v>112</v>
      </c>
      <c r="Z7" s="8">
        <v>114.1</v>
      </c>
      <c r="AA7" s="8">
        <v>118.3</v>
      </c>
      <c r="AB7" s="8">
        <v>105.4</v>
      </c>
      <c r="AC7" s="8">
        <v>108.2</v>
      </c>
      <c r="AD7" s="8">
        <v>108.8</v>
      </c>
      <c r="AE7" s="8">
        <v>110.7</v>
      </c>
      <c r="AF7" s="8">
        <v>110.7</v>
      </c>
      <c r="AG7" s="8">
        <v>110.7</v>
      </c>
      <c r="AH7" s="8">
        <v>110.7</v>
      </c>
      <c r="AI7" s="8">
        <v>110.7</v>
      </c>
    </row>
    <row r="8" spans="1:35" x14ac:dyDescent="0.3">
      <c r="A8" s="15" t="s">
        <v>512</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row>
    <row r="9" spans="1:35" x14ac:dyDescent="0.3">
      <c r="A9" s="12" t="s">
        <v>513</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0" spans="1:35" x14ac:dyDescent="0.3">
      <c r="A10" s="17" t="s">
        <v>514</v>
      </c>
      <c r="B10" s="8">
        <v>20.6</v>
      </c>
      <c r="C10" s="8">
        <v>19.100000000000001</v>
      </c>
      <c r="D10" s="8">
        <v>12.8</v>
      </c>
      <c r="E10" s="8">
        <v>17.8</v>
      </c>
      <c r="F10" s="8">
        <v>28.4</v>
      </c>
      <c r="G10" s="8">
        <v>24.4</v>
      </c>
      <c r="H10" s="8">
        <v>25</v>
      </c>
      <c r="I10" s="8">
        <v>28.8</v>
      </c>
      <c r="J10" s="8">
        <v>38.200000000000003</v>
      </c>
      <c r="K10" s="8">
        <v>54.4</v>
      </c>
      <c r="L10" s="8">
        <v>65.2</v>
      </c>
      <c r="M10" s="8">
        <v>72.5</v>
      </c>
      <c r="N10" s="8">
        <v>96.9</v>
      </c>
      <c r="O10" s="8">
        <v>61.5</v>
      </c>
      <c r="P10" s="8">
        <v>79.5</v>
      </c>
      <c r="Q10" s="8">
        <v>111.3</v>
      </c>
      <c r="R10" s="8">
        <v>111.7</v>
      </c>
      <c r="S10" s="8">
        <v>108.7</v>
      </c>
      <c r="T10" s="8">
        <v>99</v>
      </c>
      <c r="U10" s="8">
        <v>52.3</v>
      </c>
      <c r="V10" s="8">
        <v>43.6</v>
      </c>
      <c r="W10" s="8">
        <v>54.3</v>
      </c>
      <c r="X10" s="8">
        <v>70.900000000000006</v>
      </c>
      <c r="Y10" s="8">
        <v>64.3</v>
      </c>
      <c r="Z10" s="8">
        <v>41.8</v>
      </c>
      <c r="AA10" s="8">
        <v>70.7</v>
      </c>
      <c r="AB10" s="8">
        <v>100.8</v>
      </c>
      <c r="AC10" s="8">
        <v>82.5</v>
      </c>
      <c r="AD10" s="8">
        <v>83</v>
      </c>
      <c r="AE10" s="8">
        <v>78.5</v>
      </c>
      <c r="AF10" s="8">
        <v>82.8</v>
      </c>
      <c r="AG10" s="8">
        <v>87.4</v>
      </c>
      <c r="AH10" s="8">
        <v>92.2</v>
      </c>
      <c r="AI10" s="8">
        <v>97.2</v>
      </c>
    </row>
    <row r="11" spans="1:35" x14ac:dyDescent="0.3">
      <c r="A11" s="17" t="s">
        <v>515</v>
      </c>
      <c r="B11" s="8">
        <v>-1.3</v>
      </c>
      <c r="C11" s="8">
        <v>-8.1</v>
      </c>
      <c r="D11" s="8">
        <v>-3.7</v>
      </c>
      <c r="E11" s="8">
        <v>-3.4</v>
      </c>
      <c r="F11" s="8">
        <v>-5.5</v>
      </c>
      <c r="G11" s="8">
        <v>-3</v>
      </c>
      <c r="H11" s="8">
        <v>3.3</v>
      </c>
      <c r="I11" s="8">
        <v>14.7</v>
      </c>
      <c r="J11" s="8">
        <v>10.199999999999999</v>
      </c>
      <c r="K11" s="8">
        <v>3.7</v>
      </c>
      <c r="L11" s="8">
        <v>3.9</v>
      </c>
      <c r="M11" s="8">
        <v>9.5</v>
      </c>
      <c r="N11" s="8">
        <v>9.9</v>
      </c>
      <c r="O11" s="8">
        <v>-9.5</v>
      </c>
      <c r="P11" s="8">
        <v>1.6</v>
      </c>
      <c r="Q11" s="8">
        <v>9.6999999999999993</v>
      </c>
      <c r="R11" s="8">
        <v>-3.8</v>
      </c>
      <c r="S11" s="8">
        <v>1.3</v>
      </c>
      <c r="T11" s="8">
        <v>-1</v>
      </c>
      <c r="U11" s="8">
        <v>-14.4</v>
      </c>
      <c r="V11" s="8">
        <v>-2.6</v>
      </c>
      <c r="W11" s="8">
        <v>3.9</v>
      </c>
      <c r="X11" s="8">
        <v>6.1</v>
      </c>
      <c r="Y11" s="8">
        <v>-3.2</v>
      </c>
      <c r="Z11" s="8">
        <v>-0.2</v>
      </c>
      <c r="AA11" s="8">
        <v>12.7</v>
      </c>
      <c r="AB11" s="8">
        <v>5.4</v>
      </c>
      <c r="AC11" s="8">
        <v>-0.2</v>
      </c>
      <c r="AD11" s="8">
        <v>2</v>
      </c>
      <c r="AE11" s="8">
        <v>3.9</v>
      </c>
      <c r="AF11" s="8">
        <v>2.8</v>
      </c>
      <c r="AG11" s="8">
        <v>2.4</v>
      </c>
      <c r="AH11" s="8">
        <v>2.4</v>
      </c>
      <c r="AI11" s="8">
        <v>2.4</v>
      </c>
    </row>
    <row r="12" spans="1:35" x14ac:dyDescent="0.3">
      <c r="A12" s="17" t="s">
        <v>516</v>
      </c>
      <c r="B12" s="8">
        <v>3.6</v>
      </c>
      <c r="C12" s="8">
        <v>6.2</v>
      </c>
      <c r="D12" s="8">
        <v>-2.2999999999999998</v>
      </c>
      <c r="E12" s="8">
        <v>0.6</v>
      </c>
      <c r="F12" s="8">
        <v>9.1</v>
      </c>
      <c r="G12" s="8">
        <v>0.1</v>
      </c>
      <c r="H12" s="8">
        <v>-2.2000000000000002</v>
      </c>
      <c r="I12" s="8">
        <v>-4.2</v>
      </c>
      <c r="J12" s="8">
        <v>0.3</v>
      </c>
      <c r="K12" s="8">
        <v>3.6</v>
      </c>
      <c r="L12" s="8">
        <v>3</v>
      </c>
      <c r="M12" s="8">
        <v>0.3</v>
      </c>
      <c r="N12" s="8">
        <v>2.4</v>
      </c>
      <c r="O12" s="8">
        <v>-4.5</v>
      </c>
      <c r="P12" s="8">
        <v>6.7</v>
      </c>
      <c r="Q12" s="8">
        <v>4.5999999999999996</v>
      </c>
      <c r="R12" s="8">
        <v>4.0999999999999996</v>
      </c>
      <c r="S12" s="8">
        <v>-1.9</v>
      </c>
      <c r="T12" s="8">
        <v>-1.1000000000000001</v>
      </c>
      <c r="U12" s="8">
        <v>2.5</v>
      </c>
      <c r="V12" s="8">
        <v>-2.2999999999999998</v>
      </c>
      <c r="W12" s="8">
        <v>1.8</v>
      </c>
      <c r="X12" s="8">
        <v>1.5</v>
      </c>
      <c r="Y12" s="8">
        <v>2.1</v>
      </c>
      <c r="Z12" s="8">
        <v>-2.1</v>
      </c>
      <c r="AA12" s="8">
        <v>8.6999999999999993</v>
      </c>
      <c r="AB12" s="8">
        <v>18.3</v>
      </c>
      <c r="AC12" s="8">
        <v>-2.7</v>
      </c>
      <c r="AD12" s="8">
        <v>1.4</v>
      </c>
      <c r="AE12" s="8">
        <v>2.1</v>
      </c>
      <c r="AF12" s="8">
        <v>2.8</v>
      </c>
      <c r="AG12" s="8">
        <v>2.4</v>
      </c>
      <c r="AH12" s="8">
        <v>2.4</v>
      </c>
      <c r="AI12" s="8">
        <v>2.4</v>
      </c>
    </row>
    <row r="13" spans="1:35" x14ac:dyDescent="0.3">
      <c r="A13" s="12" t="s">
        <v>517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5" x14ac:dyDescent="0.3">
      <c r="A14" s="17" t="s">
        <v>518</v>
      </c>
      <c r="B14" s="8"/>
      <c r="C14" s="8"/>
      <c r="D14" s="8"/>
      <c r="E14" s="8">
        <v>3</v>
      </c>
      <c r="F14" s="8">
        <v>4.4000000000000004</v>
      </c>
      <c r="G14" s="8">
        <v>4.3</v>
      </c>
      <c r="H14" s="8">
        <v>3.3</v>
      </c>
      <c r="I14" s="8">
        <v>2.2999999999999998</v>
      </c>
      <c r="J14" s="8">
        <v>2.1</v>
      </c>
      <c r="K14" s="8">
        <v>2.2000000000000002</v>
      </c>
      <c r="L14" s="8">
        <v>3.1</v>
      </c>
      <c r="M14" s="8">
        <v>4.3</v>
      </c>
      <c r="N14" s="8">
        <v>4.5999999999999996</v>
      </c>
      <c r="O14" s="8">
        <v>1.2</v>
      </c>
      <c r="P14" s="8">
        <v>0.8</v>
      </c>
      <c r="Q14" s="8">
        <v>1.4</v>
      </c>
      <c r="R14" s="8">
        <v>0.6</v>
      </c>
      <c r="S14" s="8">
        <v>0.2</v>
      </c>
      <c r="T14" s="8">
        <v>0.2</v>
      </c>
      <c r="U14" s="8">
        <v>0</v>
      </c>
      <c r="V14" s="8">
        <v>-0.3</v>
      </c>
      <c r="W14" s="8">
        <v>-0.3</v>
      </c>
      <c r="X14" s="8">
        <v>-0.3</v>
      </c>
      <c r="Y14" s="8">
        <v>-0.4</v>
      </c>
      <c r="Z14" s="8">
        <v>-0.4</v>
      </c>
      <c r="AA14" s="8">
        <v>-0.5</v>
      </c>
      <c r="AB14" s="8">
        <v>0.3</v>
      </c>
      <c r="AC14" s="8">
        <v>3.4</v>
      </c>
      <c r="AD14" s="8">
        <v>3.7</v>
      </c>
      <c r="AE14" s="8">
        <v>2.9</v>
      </c>
      <c r="AF14" s="8">
        <v>2.7</v>
      </c>
      <c r="AG14" s="8">
        <v>2.5</v>
      </c>
      <c r="AH14" s="8">
        <v>2.2999999999999998</v>
      </c>
      <c r="AI14" s="8">
        <v>2.1</v>
      </c>
    </row>
    <row r="15" spans="1:35" ht="15" thickBot="1" x14ac:dyDescent="0.35">
      <c r="A15" s="17" t="s">
        <v>519</v>
      </c>
      <c r="B15" s="8">
        <v>7.2</v>
      </c>
      <c r="C15" s="8">
        <v>6</v>
      </c>
      <c r="D15" s="8">
        <v>4.7</v>
      </c>
      <c r="E15" s="8">
        <v>4.5999999999999996</v>
      </c>
      <c r="F15" s="8">
        <v>5.4</v>
      </c>
      <c r="G15" s="8">
        <v>5</v>
      </c>
      <c r="H15" s="8">
        <v>4.9000000000000004</v>
      </c>
      <c r="I15" s="8">
        <v>4.0999999999999996</v>
      </c>
      <c r="J15" s="8">
        <v>4.0999999999999996</v>
      </c>
      <c r="K15" s="8">
        <v>3.4</v>
      </c>
      <c r="L15" s="8">
        <v>3.8</v>
      </c>
      <c r="M15" s="8">
        <v>4.3</v>
      </c>
      <c r="N15" s="8">
        <v>4.2</v>
      </c>
      <c r="O15" s="8">
        <v>3.7</v>
      </c>
      <c r="P15" s="8">
        <v>3.3</v>
      </c>
      <c r="Q15" s="8">
        <v>3.9</v>
      </c>
      <c r="R15" s="8">
        <v>3.2</v>
      </c>
      <c r="S15" s="8">
        <v>2.7</v>
      </c>
      <c r="T15" s="8">
        <v>1.9</v>
      </c>
      <c r="U15" s="8">
        <v>1</v>
      </c>
      <c r="V15" s="8">
        <v>0.7</v>
      </c>
      <c r="W15" s="8">
        <v>1</v>
      </c>
      <c r="X15" s="8">
        <v>1.1000000000000001</v>
      </c>
      <c r="Y15" s="8">
        <v>0.4</v>
      </c>
      <c r="Z15" s="8">
        <v>0</v>
      </c>
      <c r="AA15" s="8">
        <v>0</v>
      </c>
      <c r="AB15" s="8">
        <v>1.8</v>
      </c>
      <c r="AC15" s="8">
        <v>3.1</v>
      </c>
      <c r="AD15" s="8">
        <v>2.9</v>
      </c>
      <c r="AE15" s="8">
        <v>2.9</v>
      </c>
      <c r="AF15" s="8">
        <v>2.9</v>
      </c>
      <c r="AG15" s="8">
        <v>3</v>
      </c>
      <c r="AH15" s="8">
        <v>3</v>
      </c>
      <c r="AI15" s="8">
        <v>3.1</v>
      </c>
    </row>
    <row r="16" spans="1:35" ht="15" customHeight="1" x14ac:dyDescent="0.3">
      <c r="A16" s="30" t="s">
        <v>520</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ht="15" customHeight="1" x14ac:dyDescent="0.3">
      <c r="A17" s="32" t="s">
        <v>521</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35" ht="15" customHeight="1" x14ac:dyDescent="0.3">
      <c r="A18" s="32" t="s">
        <v>522</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1:35" ht="15" customHeight="1" x14ac:dyDescent="0.3">
      <c r="A19" s="32" t="s">
        <v>523</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1:35" x14ac:dyDescent="0.3">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sheetData>
  <mergeCells count="6">
    <mergeCell ref="A19:AI19"/>
    <mergeCell ref="A1:AI1"/>
    <mergeCell ref="A2:AI2"/>
    <mergeCell ref="A16:AI16"/>
    <mergeCell ref="A17:AI17"/>
    <mergeCell ref="A18:AI1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F9613-6C49-4B99-8319-88558522338A}">
  <dimension ref="A1:AI42"/>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6.5546875" style="1" bestFit="1" customWidth="1"/>
    <col min="36" max="16384" width="9.109375" style="1"/>
  </cols>
  <sheetData>
    <row r="1" spans="1:35" ht="15" customHeight="1" x14ac:dyDescent="0.3">
      <c r="A1" s="28" t="s">
        <v>49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51</v>
      </c>
      <c r="B4" s="6">
        <v>3174.6</v>
      </c>
      <c r="C4" s="6">
        <v>3199.7</v>
      </c>
      <c r="D4" s="6">
        <v>3269</v>
      </c>
      <c r="E4" s="6">
        <v>3323.7</v>
      </c>
      <c r="F4" s="6">
        <v>3407.8</v>
      </c>
      <c r="G4" s="6">
        <v>3470.2</v>
      </c>
      <c r="H4" s="6">
        <v>3486.5</v>
      </c>
      <c r="I4" s="6">
        <v>3482.9</v>
      </c>
      <c r="J4" s="6">
        <v>3521.1</v>
      </c>
      <c r="K4" s="6">
        <v>3578.7</v>
      </c>
      <c r="L4" s="6">
        <v>3622.3</v>
      </c>
      <c r="M4" s="6">
        <v>3687.8</v>
      </c>
      <c r="N4" s="6">
        <v>3756</v>
      </c>
      <c r="O4" s="6">
        <v>3742.3</v>
      </c>
      <c r="P4" s="6">
        <v>3765.4</v>
      </c>
      <c r="Q4" s="6">
        <v>3818.1</v>
      </c>
      <c r="R4" s="6">
        <v>3829.3</v>
      </c>
      <c r="S4" s="6">
        <v>3809.1</v>
      </c>
      <c r="T4" s="6">
        <v>3821</v>
      </c>
      <c r="U4" s="6">
        <v>3851.1</v>
      </c>
      <c r="V4" s="6">
        <v>3896.8</v>
      </c>
      <c r="W4" s="6">
        <v>3957.3</v>
      </c>
      <c r="X4" s="6">
        <v>4013.7</v>
      </c>
      <c r="Y4" s="6">
        <v>4076.5</v>
      </c>
      <c r="Z4" s="6">
        <v>4064</v>
      </c>
      <c r="AA4" s="6">
        <v>4132.1000000000004</v>
      </c>
      <c r="AB4" s="6">
        <v>4217.8999999999996</v>
      </c>
      <c r="AC4" s="6">
        <v>4249.1000000000004</v>
      </c>
      <c r="AD4" s="6">
        <v>4268.8999999999996</v>
      </c>
      <c r="AE4" s="6">
        <v>4295.3</v>
      </c>
      <c r="AF4" s="6">
        <v>4326.7</v>
      </c>
      <c r="AG4" s="6">
        <v>4356.8999999999996</v>
      </c>
      <c r="AH4" s="6">
        <v>4390.8</v>
      </c>
      <c r="AI4" s="6">
        <v>4426.2</v>
      </c>
    </row>
    <row r="5" spans="1:35" x14ac:dyDescent="0.3">
      <c r="A5" s="13" t="s">
        <v>52</v>
      </c>
      <c r="B5" s="8">
        <v>14.4</v>
      </c>
      <c r="C5" s="8">
        <v>14.7</v>
      </c>
      <c r="D5" s="8">
        <v>15.4</v>
      </c>
      <c r="E5" s="8">
        <v>15.9</v>
      </c>
      <c r="F5" s="8">
        <v>16.2</v>
      </c>
      <c r="G5" s="8">
        <v>16.5</v>
      </c>
      <c r="H5" s="8">
        <v>17.2</v>
      </c>
      <c r="I5" s="8">
        <v>17.8</v>
      </c>
      <c r="J5" s="8">
        <v>17.399999999999999</v>
      </c>
      <c r="K5" s="8">
        <v>17.399999999999999</v>
      </c>
      <c r="L5" s="8">
        <v>17</v>
      </c>
      <c r="M5" s="8">
        <v>17.600000000000001</v>
      </c>
      <c r="N5" s="8">
        <v>18.100000000000001</v>
      </c>
      <c r="O5" s="8">
        <v>19.7</v>
      </c>
      <c r="P5" s="8">
        <v>20.2</v>
      </c>
      <c r="Q5" s="8">
        <v>20.7</v>
      </c>
      <c r="R5" s="8">
        <v>21.4</v>
      </c>
      <c r="S5" s="8">
        <v>21.5</v>
      </c>
      <c r="T5" s="8">
        <v>21.9</v>
      </c>
      <c r="U5" s="8">
        <v>23</v>
      </c>
      <c r="V5" s="8">
        <v>23</v>
      </c>
      <c r="W5" s="8">
        <v>23.2</v>
      </c>
      <c r="X5" s="8">
        <v>24.4</v>
      </c>
      <c r="Y5" s="8">
        <v>25.6</v>
      </c>
      <c r="Z5" s="8">
        <v>26.8</v>
      </c>
      <c r="AA5" s="8">
        <v>27.9</v>
      </c>
      <c r="AB5" s="8">
        <v>28.7</v>
      </c>
      <c r="AC5" s="8">
        <v>28</v>
      </c>
      <c r="AD5" s="8">
        <v>29</v>
      </c>
      <c r="AE5" s="8">
        <v>29.1</v>
      </c>
      <c r="AF5" s="8">
        <v>29.8</v>
      </c>
      <c r="AG5" s="8">
        <v>30.3</v>
      </c>
      <c r="AH5" s="8">
        <v>30.9</v>
      </c>
      <c r="AI5" s="8">
        <v>31.4</v>
      </c>
    </row>
    <row r="6" spans="1:35" x14ac:dyDescent="0.3">
      <c r="A6" s="13" t="s">
        <v>53</v>
      </c>
      <c r="B6" s="8">
        <v>42.9</v>
      </c>
      <c r="C6" s="8">
        <v>43.1</v>
      </c>
      <c r="D6" s="8">
        <v>42.9</v>
      </c>
      <c r="E6" s="8">
        <v>42.6</v>
      </c>
      <c r="F6" s="8">
        <v>42.7</v>
      </c>
      <c r="G6" s="8">
        <v>43.6</v>
      </c>
      <c r="H6" s="8">
        <v>44.1</v>
      </c>
      <c r="I6" s="8">
        <v>43.7</v>
      </c>
      <c r="J6" s="8">
        <v>43</v>
      </c>
      <c r="K6" s="8">
        <v>42.4</v>
      </c>
      <c r="L6" s="8">
        <v>43.6</v>
      </c>
      <c r="M6" s="8">
        <v>44.3</v>
      </c>
      <c r="N6" s="8">
        <v>45.8</v>
      </c>
      <c r="O6" s="8">
        <v>53.1</v>
      </c>
      <c r="P6" s="8">
        <v>53.8</v>
      </c>
      <c r="Q6" s="8">
        <v>55.3</v>
      </c>
      <c r="R6" s="8">
        <v>55.4</v>
      </c>
      <c r="S6" s="8">
        <v>55.3</v>
      </c>
      <c r="T6" s="8">
        <v>55</v>
      </c>
      <c r="U6" s="8">
        <v>54.6</v>
      </c>
      <c r="V6" s="8">
        <v>54.8</v>
      </c>
      <c r="W6" s="8">
        <v>55.1</v>
      </c>
      <c r="X6" s="8">
        <v>55.1</v>
      </c>
      <c r="Y6" s="8">
        <v>56.2</v>
      </c>
      <c r="Z6" s="8">
        <v>57.3</v>
      </c>
      <c r="AA6" s="8">
        <v>57.5</v>
      </c>
      <c r="AB6" s="8">
        <v>57.4</v>
      </c>
      <c r="AC6" s="8">
        <v>58.1</v>
      </c>
      <c r="AD6" s="8">
        <v>59</v>
      </c>
      <c r="AE6" s="8">
        <v>59</v>
      </c>
      <c r="AF6" s="8">
        <v>59</v>
      </c>
      <c r="AG6" s="8">
        <v>59.1</v>
      </c>
      <c r="AH6" s="8">
        <v>59.2</v>
      </c>
      <c r="AI6" s="8">
        <v>59.3</v>
      </c>
    </row>
    <row r="7" spans="1:35" x14ac:dyDescent="0.3">
      <c r="A7" s="13" t="s">
        <v>54</v>
      </c>
      <c r="B7" s="8">
        <v>633.79999999999995</v>
      </c>
      <c r="C7" s="8">
        <v>625.20000000000005</v>
      </c>
      <c r="D7" s="8">
        <v>625.4</v>
      </c>
      <c r="E7" s="8">
        <v>617.79999999999995</v>
      </c>
      <c r="F7" s="8">
        <v>625</v>
      </c>
      <c r="G7" s="8">
        <v>632</v>
      </c>
      <c r="H7" s="8">
        <v>609.79999999999995</v>
      </c>
      <c r="I7" s="8">
        <v>591.6</v>
      </c>
      <c r="J7" s="8">
        <v>580</v>
      </c>
      <c r="K7" s="8">
        <v>575.4</v>
      </c>
      <c r="L7" s="8">
        <v>569.9</v>
      </c>
      <c r="M7" s="8">
        <v>566.5</v>
      </c>
      <c r="N7" s="8">
        <v>565.79999999999995</v>
      </c>
      <c r="O7" s="8">
        <v>535.9</v>
      </c>
      <c r="P7" s="8">
        <v>517.9</v>
      </c>
      <c r="Q7" s="8">
        <v>519.5</v>
      </c>
      <c r="R7" s="8">
        <v>512.20000000000005</v>
      </c>
      <c r="S7" s="8">
        <v>499.8</v>
      </c>
      <c r="T7" s="8">
        <v>486.5</v>
      </c>
      <c r="U7" s="8">
        <v>473</v>
      </c>
      <c r="V7" s="8">
        <v>472.1</v>
      </c>
      <c r="W7" s="8">
        <v>475.7</v>
      </c>
      <c r="X7" s="8">
        <v>479.2</v>
      </c>
      <c r="Y7" s="8">
        <v>482.7</v>
      </c>
      <c r="Z7" s="8">
        <v>476.7</v>
      </c>
      <c r="AA7" s="8">
        <v>477.4</v>
      </c>
      <c r="AB7" s="8">
        <v>484.2</v>
      </c>
      <c r="AC7" s="8">
        <v>483.5</v>
      </c>
      <c r="AD7" s="8">
        <v>479.3</v>
      </c>
      <c r="AE7" s="8">
        <v>476.4</v>
      </c>
      <c r="AF7" s="8">
        <v>473.4</v>
      </c>
      <c r="AG7" s="8">
        <v>471.4</v>
      </c>
      <c r="AH7" s="8">
        <v>470</v>
      </c>
      <c r="AI7" s="8">
        <v>468.7</v>
      </c>
    </row>
    <row r="8" spans="1:35" x14ac:dyDescent="0.3">
      <c r="A8" s="13" t="s">
        <v>55</v>
      </c>
      <c r="B8" s="8">
        <v>182.7</v>
      </c>
      <c r="C8" s="8">
        <v>181.4</v>
      </c>
      <c r="D8" s="8">
        <v>181.9</v>
      </c>
      <c r="E8" s="8">
        <v>185</v>
      </c>
      <c r="F8" s="8">
        <v>190.6</v>
      </c>
      <c r="G8" s="8">
        <v>195</v>
      </c>
      <c r="H8" s="8">
        <v>194.9</v>
      </c>
      <c r="I8" s="8">
        <v>192.6</v>
      </c>
      <c r="J8" s="8">
        <v>192.3</v>
      </c>
      <c r="K8" s="8">
        <v>195.6</v>
      </c>
      <c r="L8" s="8">
        <v>204</v>
      </c>
      <c r="M8" s="8">
        <v>211.6</v>
      </c>
      <c r="N8" s="8">
        <v>217</v>
      </c>
      <c r="O8" s="8">
        <v>216.8</v>
      </c>
      <c r="P8" s="8">
        <v>217.5</v>
      </c>
      <c r="Q8" s="8">
        <v>220.2</v>
      </c>
      <c r="R8" s="8">
        <v>219.9</v>
      </c>
      <c r="S8" s="8">
        <v>214.9</v>
      </c>
      <c r="T8" s="8">
        <v>209.5</v>
      </c>
      <c r="U8" s="8">
        <v>206.2</v>
      </c>
      <c r="V8" s="8">
        <v>205.6</v>
      </c>
      <c r="W8" s="8">
        <v>206.3</v>
      </c>
      <c r="X8" s="8">
        <v>211.6</v>
      </c>
      <c r="Y8" s="8">
        <v>212.4</v>
      </c>
      <c r="Z8" s="8">
        <v>213.6</v>
      </c>
      <c r="AA8" s="8">
        <v>217.8</v>
      </c>
      <c r="AB8" s="8">
        <v>220</v>
      </c>
      <c r="AC8" s="8">
        <v>221.4</v>
      </c>
      <c r="AD8" s="8">
        <v>220.8</v>
      </c>
      <c r="AE8" s="8">
        <v>221.7</v>
      </c>
      <c r="AF8" s="8">
        <v>222.8</v>
      </c>
      <c r="AG8" s="8">
        <v>223.4</v>
      </c>
      <c r="AH8" s="8">
        <v>224.5</v>
      </c>
      <c r="AI8" s="8">
        <v>225.6</v>
      </c>
    </row>
    <row r="9" spans="1:35" x14ac:dyDescent="0.3">
      <c r="A9" s="13" t="s">
        <v>56</v>
      </c>
      <c r="B9" s="8">
        <v>259.2</v>
      </c>
      <c r="C9" s="8">
        <v>261.5</v>
      </c>
      <c r="D9" s="8">
        <v>264.2</v>
      </c>
      <c r="E9" s="8">
        <v>266</v>
      </c>
      <c r="F9" s="8">
        <v>273.10000000000002</v>
      </c>
      <c r="G9" s="8">
        <v>281.39999999999998</v>
      </c>
      <c r="H9" s="8">
        <v>273.39999999999998</v>
      </c>
      <c r="I9" s="8">
        <v>270.7</v>
      </c>
      <c r="J9" s="8">
        <v>268.2</v>
      </c>
      <c r="K9" s="8">
        <v>268.8</v>
      </c>
      <c r="L9" s="8">
        <v>269.7</v>
      </c>
      <c r="M9" s="8">
        <v>272.5</v>
      </c>
      <c r="N9" s="8">
        <v>275.39999999999998</v>
      </c>
      <c r="O9" s="8">
        <v>280.89999999999998</v>
      </c>
      <c r="P9" s="8">
        <v>277.3</v>
      </c>
      <c r="Q9" s="8">
        <v>275</v>
      </c>
      <c r="R9" s="8">
        <v>270.39999999999998</v>
      </c>
      <c r="S9" s="8">
        <v>263.8</v>
      </c>
      <c r="T9" s="8">
        <v>259.60000000000002</v>
      </c>
      <c r="U9" s="8">
        <v>261.89999999999998</v>
      </c>
      <c r="V9" s="8">
        <v>263</v>
      </c>
      <c r="W9" s="8">
        <v>265.60000000000002</v>
      </c>
      <c r="X9" s="8">
        <v>269.10000000000002</v>
      </c>
      <c r="Y9" s="8">
        <v>274.7</v>
      </c>
      <c r="Z9" s="8">
        <v>274.7</v>
      </c>
      <c r="AA9" s="8">
        <v>278.2</v>
      </c>
      <c r="AB9" s="8">
        <v>284.2</v>
      </c>
      <c r="AC9" s="8">
        <v>287.8</v>
      </c>
      <c r="AD9" s="8">
        <v>287.10000000000002</v>
      </c>
      <c r="AE9" s="8">
        <v>288.2</v>
      </c>
      <c r="AF9" s="8">
        <v>289.3</v>
      </c>
      <c r="AG9" s="8">
        <v>290.60000000000002</v>
      </c>
      <c r="AH9" s="8">
        <v>291.89999999999998</v>
      </c>
      <c r="AI9" s="8">
        <v>293.2</v>
      </c>
    </row>
    <row r="10" spans="1:35" x14ac:dyDescent="0.3">
      <c r="A10" s="13" t="s">
        <v>57</v>
      </c>
      <c r="B10" s="8">
        <v>493</v>
      </c>
      <c r="C10" s="8">
        <v>494.5</v>
      </c>
      <c r="D10" s="8">
        <v>506.5</v>
      </c>
      <c r="E10" s="8">
        <v>516.1</v>
      </c>
      <c r="F10" s="8">
        <v>525.9</v>
      </c>
      <c r="G10" s="8">
        <v>542.4</v>
      </c>
      <c r="H10" s="8">
        <v>562.29999999999995</v>
      </c>
      <c r="I10" s="8">
        <v>566.9</v>
      </c>
      <c r="J10" s="8">
        <v>577.4</v>
      </c>
      <c r="K10" s="8">
        <v>589.6</v>
      </c>
      <c r="L10" s="8">
        <v>593.70000000000005</v>
      </c>
      <c r="M10" s="8">
        <v>606.79999999999995</v>
      </c>
      <c r="N10" s="8">
        <v>615.4</v>
      </c>
      <c r="O10" s="8">
        <v>608.5</v>
      </c>
      <c r="P10" s="8">
        <v>612.4</v>
      </c>
      <c r="Q10" s="8">
        <v>615.79999999999995</v>
      </c>
      <c r="R10" s="8">
        <v>619.29999999999995</v>
      </c>
      <c r="S10" s="8">
        <v>613.79999999999995</v>
      </c>
      <c r="T10" s="8">
        <v>613.79999999999995</v>
      </c>
      <c r="U10" s="8">
        <v>620</v>
      </c>
      <c r="V10" s="8">
        <v>624.1</v>
      </c>
      <c r="W10" s="8">
        <v>628.79999999999995</v>
      </c>
      <c r="X10" s="8">
        <v>633.1</v>
      </c>
      <c r="Y10" s="8">
        <v>639.4</v>
      </c>
      <c r="Z10" s="8">
        <v>627.79999999999995</v>
      </c>
      <c r="AA10" s="8">
        <v>627.9</v>
      </c>
      <c r="AB10" s="8">
        <v>649.1</v>
      </c>
      <c r="AC10" s="8">
        <v>652.4</v>
      </c>
      <c r="AD10" s="8">
        <v>653.29999999999995</v>
      </c>
      <c r="AE10" s="8">
        <v>655.6</v>
      </c>
      <c r="AF10" s="8">
        <v>659.6</v>
      </c>
      <c r="AG10" s="8">
        <v>661.7</v>
      </c>
      <c r="AH10" s="8">
        <v>664.3</v>
      </c>
      <c r="AI10" s="8">
        <v>667.4</v>
      </c>
    </row>
    <row r="11" spans="1:35" x14ac:dyDescent="0.3">
      <c r="A11" s="13" t="s">
        <v>58</v>
      </c>
      <c r="B11" s="8">
        <v>127.1</v>
      </c>
      <c r="C11" s="8">
        <v>126.9</v>
      </c>
      <c r="D11" s="8">
        <v>130.5</v>
      </c>
      <c r="E11" s="8">
        <v>129</v>
      </c>
      <c r="F11" s="8">
        <v>131.30000000000001</v>
      </c>
      <c r="G11" s="8">
        <v>132.1</v>
      </c>
      <c r="H11" s="8">
        <v>130.69999999999999</v>
      </c>
      <c r="I11" s="8">
        <v>128.9</v>
      </c>
      <c r="J11" s="8">
        <v>127.3</v>
      </c>
      <c r="K11" s="8">
        <v>126.2</v>
      </c>
      <c r="L11" s="8">
        <v>125.5</v>
      </c>
      <c r="M11" s="8">
        <v>125.5</v>
      </c>
      <c r="N11" s="8">
        <v>125.2</v>
      </c>
      <c r="O11" s="8">
        <v>123.8</v>
      </c>
      <c r="P11" s="8">
        <v>121.6</v>
      </c>
      <c r="Q11" s="8">
        <v>121.7</v>
      </c>
      <c r="R11" s="8">
        <v>120.7</v>
      </c>
      <c r="S11" s="8">
        <v>118.9</v>
      </c>
      <c r="T11" s="8">
        <v>118.4</v>
      </c>
      <c r="U11" s="8">
        <v>117.6</v>
      </c>
      <c r="V11" s="8">
        <v>116.4</v>
      </c>
      <c r="W11" s="8">
        <v>114.3</v>
      </c>
      <c r="X11" s="8">
        <v>111.2</v>
      </c>
      <c r="Y11" s="8">
        <v>110</v>
      </c>
      <c r="Z11" s="8">
        <v>108.1</v>
      </c>
      <c r="AA11" s="8">
        <v>106.9</v>
      </c>
      <c r="AB11" s="8">
        <v>105.5</v>
      </c>
      <c r="AC11" s="8">
        <v>105.1</v>
      </c>
      <c r="AD11" s="8">
        <v>105.4</v>
      </c>
      <c r="AE11" s="8">
        <v>105.2</v>
      </c>
      <c r="AF11" s="8">
        <v>104.6</v>
      </c>
      <c r="AG11" s="8">
        <v>104.1</v>
      </c>
      <c r="AH11" s="8">
        <v>103.6</v>
      </c>
      <c r="AI11" s="8">
        <v>103.2</v>
      </c>
    </row>
    <row r="12" spans="1:35" x14ac:dyDescent="0.3">
      <c r="A12" s="13" t="s">
        <v>59</v>
      </c>
      <c r="B12" s="8">
        <v>289.3</v>
      </c>
      <c r="C12" s="8">
        <v>301</v>
      </c>
      <c r="D12" s="8">
        <v>307.89999999999998</v>
      </c>
      <c r="E12" s="8">
        <v>319</v>
      </c>
      <c r="F12" s="8">
        <v>333.2</v>
      </c>
      <c r="G12" s="8">
        <v>347.8</v>
      </c>
      <c r="H12" s="8">
        <v>358.5</v>
      </c>
      <c r="I12" s="8">
        <v>370</v>
      </c>
      <c r="J12" s="8">
        <v>380.6</v>
      </c>
      <c r="K12" s="8">
        <v>392.7</v>
      </c>
      <c r="L12" s="8">
        <v>403.2</v>
      </c>
      <c r="M12" s="8">
        <v>414.4</v>
      </c>
      <c r="N12" s="8">
        <v>425.9</v>
      </c>
      <c r="O12" s="8">
        <v>440</v>
      </c>
      <c r="P12" s="8">
        <v>457.5</v>
      </c>
      <c r="Q12" s="8">
        <v>473.6</v>
      </c>
      <c r="R12" s="8">
        <v>485.2</v>
      </c>
      <c r="S12" s="8">
        <v>493.2</v>
      </c>
      <c r="T12" s="8">
        <v>501.6</v>
      </c>
      <c r="U12" s="8">
        <v>512.6</v>
      </c>
      <c r="V12" s="8">
        <v>525.5</v>
      </c>
      <c r="W12" s="8">
        <v>540</v>
      </c>
      <c r="X12" s="8">
        <v>550.79999999999995</v>
      </c>
      <c r="Y12" s="8">
        <v>563.79999999999995</v>
      </c>
      <c r="Z12" s="8">
        <v>572.1</v>
      </c>
      <c r="AA12" s="8">
        <v>577.29999999999995</v>
      </c>
      <c r="AB12" s="8">
        <v>584.9</v>
      </c>
      <c r="AC12" s="8">
        <v>594.4</v>
      </c>
      <c r="AD12" s="8">
        <v>602.6</v>
      </c>
      <c r="AE12" s="8">
        <v>613</v>
      </c>
      <c r="AF12" s="8">
        <v>623.79999999999995</v>
      </c>
      <c r="AG12" s="8">
        <v>635.20000000000005</v>
      </c>
      <c r="AH12" s="8">
        <v>646.9</v>
      </c>
      <c r="AI12" s="8">
        <v>658.8</v>
      </c>
    </row>
    <row r="13" spans="1:35" x14ac:dyDescent="0.3">
      <c r="A13" s="13" t="s">
        <v>60</v>
      </c>
      <c r="B13" s="8">
        <v>393.7</v>
      </c>
      <c r="C13" s="8">
        <v>415.3</v>
      </c>
      <c r="D13" s="8">
        <v>450.2</v>
      </c>
      <c r="E13" s="8">
        <v>476.3</v>
      </c>
      <c r="F13" s="8">
        <v>505.6</v>
      </c>
      <c r="G13" s="8">
        <v>508.9</v>
      </c>
      <c r="H13" s="8">
        <v>513.79999999999995</v>
      </c>
      <c r="I13" s="8">
        <v>510.4</v>
      </c>
      <c r="J13" s="8">
        <v>527.6</v>
      </c>
      <c r="K13" s="8">
        <v>545.9</v>
      </c>
      <c r="L13" s="8">
        <v>573.20000000000005</v>
      </c>
      <c r="M13" s="8">
        <v>605.70000000000005</v>
      </c>
      <c r="N13" s="8">
        <v>637</v>
      </c>
      <c r="O13" s="8">
        <v>624.4</v>
      </c>
      <c r="P13" s="8">
        <v>646.4</v>
      </c>
      <c r="Q13" s="8">
        <v>671.7</v>
      </c>
      <c r="R13" s="8">
        <v>676.5</v>
      </c>
      <c r="S13" s="8">
        <v>682.4</v>
      </c>
      <c r="T13" s="8">
        <v>704.8</v>
      </c>
      <c r="U13" s="8">
        <v>732.6</v>
      </c>
      <c r="V13" s="8">
        <v>757.8</v>
      </c>
      <c r="W13" s="8">
        <v>784.9</v>
      </c>
      <c r="X13" s="8">
        <v>808</v>
      </c>
      <c r="Y13" s="8">
        <v>828.5</v>
      </c>
      <c r="Z13" s="8">
        <v>816.3</v>
      </c>
      <c r="AA13" s="8">
        <v>854.5</v>
      </c>
      <c r="AB13" s="8">
        <v>885</v>
      </c>
      <c r="AC13" s="8">
        <v>890.8</v>
      </c>
      <c r="AD13" s="8">
        <v>898.7</v>
      </c>
      <c r="AE13" s="8">
        <v>911.3</v>
      </c>
      <c r="AF13" s="8">
        <v>927.1</v>
      </c>
      <c r="AG13" s="8">
        <v>942.7</v>
      </c>
      <c r="AH13" s="8">
        <v>959.4</v>
      </c>
      <c r="AI13" s="8">
        <v>976.9</v>
      </c>
    </row>
    <row r="14" spans="1:35" x14ac:dyDescent="0.3">
      <c r="A14" s="13" t="s">
        <v>61</v>
      </c>
      <c r="B14" s="8">
        <v>738.4</v>
      </c>
      <c r="C14" s="8">
        <v>736.1</v>
      </c>
      <c r="D14" s="8">
        <v>744.1</v>
      </c>
      <c r="E14" s="8">
        <v>756</v>
      </c>
      <c r="F14" s="8">
        <v>764</v>
      </c>
      <c r="G14" s="8">
        <v>770.4</v>
      </c>
      <c r="H14" s="8">
        <v>781.7</v>
      </c>
      <c r="I14" s="8">
        <v>790.2</v>
      </c>
      <c r="J14" s="8">
        <v>807.4</v>
      </c>
      <c r="K14" s="8">
        <v>824.7</v>
      </c>
      <c r="L14" s="8">
        <v>822.5</v>
      </c>
      <c r="M14" s="8">
        <v>823</v>
      </c>
      <c r="N14" s="8">
        <v>830.4</v>
      </c>
      <c r="O14" s="8">
        <v>839.2</v>
      </c>
      <c r="P14" s="8">
        <v>840.9</v>
      </c>
      <c r="Q14" s="8">
        <v>844.6</v>
      </c>
      <c r="R14" s="8">
        <v>848.4</v>
      </c>
      <c r="S14" s="8">
        <v>845.6</v>
      </c>
      <c r="T14" s="8">
        <v>849.8</v>
      </c>
      <c r="U14" s="8">
        <v>849.6</v>
      </c>
      <c r="V14" s="8">
        <v>854.4</v>
      </c>
      <c r="W14" s="8">
        <v>863.3</v>
      </c>
      <c r="X14" s="8">
        <v>871.1</v>
      </c>
      <c r="Y14" s="8">
        <v>883.3</v>
      </c>
      <c r="Z14" s="8">
        <v>890.6</v>
      </c>
      <c r="AA14" s="8">
        <v>906.7</v>
      </c>
      <c r="AB14" s="8">
        <v>918.8</v>
      </c>
      <c r="AC14" s="8">
        <v>927.9</v>
      </c>
      <c r="AD14" s="8">
        <v>933.7</v>
      </c>
      <c r="AE14" s="8">
        <v>935.8</v>
      </c>
      <c r="AF14" s="8">
        <v>937.2</v>
      </c>
      <c r="AG14" s="8">
        <v>938.4</v>
      </c>
      <c r="AH14" s="8">
        <v>940.2</v>
      </c>
      <c r="AI14" s="8">
        <v>941.8</v>
      </c>
    </row>
    <row r="15" spans="1:35" x14ac:dyDescent="0.3">
      <c r="A15" s="14" t="s">
        <v>62</v>
      </c>
      <c r="B15" s="8">
        <v>679.6</v>
      </c>
      <c r="C15" s="8">
        <v>675.9</v>
      </c>
      <c r="D15" s="8">
        <v>683</v>
      </c>
      <c r="E15" s="8">
        <v>694.9</v>
      </c>
      <c r="F15" s="8">
        <v>699.6</v>
      </c>
      <c r="G15" s="8">
        <v>707</v>
      </c>
      <c r="H15" s="8">
        <v>717.7</v>
      </c>
      <c r="I15" s="8">
        <v>724.9</v>
      </c>
      <c r="J15" s="8">
        <v>738.7</v>
      </c>
      <c r="K15" s="8">
        <v>757.3</v>
      </c>
      <c r="L15" s="8">
        <v>763.4</v>
      </c>
      <c r="M15" s="8">
        <v>770.3</v>
      </c>
      <c r="N15" s="8">
        <v>780.2</v>
      </c>
      <c r="O15" s="8">
        <v>790.9</v>
      </c>
      <c r="P15" s="8">
        <v>798.9</v>
      </c>
      <c r="Q15" s="8">
        <v>803.7</v>
      </c>
      <c r="R15" s="8">
        <v>805.4</v>
      </c>
      <c r="S15" s="8">
        <v>809.3</v>
      </c>
      <c r="T15" s="8">
        <v>814.2</v>
      </c>
      <c r="U15" s="8">
        <v>813.8</v>
      </c>
      <c r="V15" s="8">
        <v>816.1</v>
      </c>
      <c r="W15" s="8">
        <v>823.9</v>
      </c>
      <c r="X15" s="8">
        <v>830.9</v>
      </c>
      <c r="Y15" s="8">
        <v>842.4</v>
      </c>
      <c r="Z15" s="8">
        <v>849.4</v>
      </c>
      <c r="AA15" s="8">
        <v>864.4</v>
      </c>
      <c r="AB15" s="8">
        <v>875.9</v>
      </c>
      <c r="AC15" s="8">
        <v>884.6</v>
      </c>
      <c r="AD15" s="8">
        <v>889.9</v>
      </c>
      <c r="AE15" s="8">
        <v>891.9</v>
      </c>
      <c r="AF15" s="8">
        <v>893.1</v>
      </c>
      <c r="AG15" s="8">
        <v>894.2</v>
      </c>
      <c r="AH15" s="8">
        <v>895.7</v>
      </c>
      <c r="AI15" s="8">
        <v>897.2</v>
      </c>
    </row>
    <row r="16" spans="1:35" x14ac:dyDescent="0.3">
      <c r="A16" s="14" t="s">
        <v>63</v>
      </c>
      <c r="B16" s="8">
        <v>58.8</v>
      </c>
      <c r="C16" s="8">
        <v>60.3</v>
      </c>
      <c r="D16" s="8">
        <v>61</v>
      </c>
      <c r="E16" s="8">
        <v>61.1</v>
      </c>
      <c r="F16" s="8">
        <v>64.400000000000006</v>
      </c>
      <c r="G16" s="8">
        <v>63.4</v>
      </c>
      <c r="H16" s="8">
        <v>64</v>
      </c>
      <c r="I16" s="8">
        <v>65.3</v>
      </c>
      <c r="J16" s="8">
        <v>68.8</v>
      </c>
      <c r="K16" s="8">
        <v>67.5</v>
      </c>
      <c r="L16" s="8">
        <v>59.1</v>
      </c>
      <c r="M16" s="8">
        <v>52.7</v>
      </c>
      <c r="N16" s="8">
        <v>50.3</v>
      </c>
      <c r="O16" s="8">
        <v>48.3</v>
      </c>
      <c r="P16" s="8">
        <v>42</v>
      </c>
      <c r="Q16" s="8">
        <v>40.9</v>
      </c>
      <c r="R16" s="8">
        <v>43.1</v>
      </c>
      <c r="S16" s="8">
        <v>36.299999999999997</v>
      </c>
      <c r="T16" s="8">
        <v>35.6</v>
      </c>
      <c r="U16" s="8">
        <v>35.799999999999997</v>
      </c>
      <c r="V16" s="8">
        <v>38.299999999999997</v>
      </c>
      <c r="W16" s="8">
        <v>39.4</v>
      </c>
      <c r="X16" s="8">
        <v>40.200000000000003</v>
      </c>
      <c r="Y16" s="8">
        <v>40.9</v>
      </c>
      <c r="Z16" s="8">
        <v>41.3</v>
      </c>
      <c r="AA16" s="8">
        <v>42.3</v>
      </c>
      <c r="AB16" s="8">
        <v>42.9</v>
      </c>
      <c r="AC16" s="8">
        <v>43.2</v>
      </c>
      <c r="AD16" s="8">
        <v>43.8</v>
      </c>
      <c r="AE16" s="8">
        <v>43.9</v>
      </c>
      <c r="AF16" s="8">
        <v>44.1</v>
      </c>
      <c r="AG16" s="8">
        <v>44.3</v>
      </c>
      <c r="AH16" s="8">
        <v>44.5</v>
      </c>
      <c r="AI16" s="8">
        <v>44.7</v>
      </c>
    </row>
    <row r="17" spans="1:35" x14ac:dyDescent="0.3">
      <c r="A17" s="12" t="s">
        <v>64</v>
      </c>
      <c r="B17" s="8">
        <v>704.4</v>
      </c>
      <c r="C17" s="8">
        <v>705.7</v>
      </c>
      <c r="D17" s="8">
        <v>704.9</v>
      </c>
      <c r="E17" s="8">
        <v>705</v>
      </c>
      <c r="F17" s="8">
        <v>701.8</v>
      </c>
      <c r="G17" s="8">
        <v>695.8</v>
      </c>
      <c r="H17" s="8">
        <v>689</v>
      </c>
      <c r="I17" s="8">
        <v>688.7</v>
      </c>
      <c r="J17" s="8">
        <v>691.6</v>
      </c>
      <c r="K17" s="8">
        <v>694.5</v>
      </c>
      <c r="L17" s="8">
        <v>699</v>
      </c>
      <c r="M17" s="8">
        <v>705.6</v>
      </c>
      <c r="N17" s="8">
        <v>715.6</v>
      </c>
      <c r="O17" s="8">
        <v>721.8</v>
      </c>
      <c r="P17" s="8">
        <v>727.4</v>
      </c>
      <c r="Q17" s="8">
        <v>734.8</v>
      </c>
      <c r="R17" s="8">
        <v>743</v>
      </c>
      <c r="S17" s="8">
        <v>749.8</v>
      </c>
      <c r="T17" s="8">
        <v>756.1</v>
      </c>
      <c r="U17" s="8">
        <v>766.1</v>
      </c>
      <c r="V17" s="8">
        <v>778.3</v>
      </c>
      <c r="W17" s="8">
        <v>791.1</v>
      </c>
      <c r="X17" s="8">
        <v>804.4</v>
      </c>
      <c r="Y17" s="8">
        <v>818.6</v>
      </c>
      <c r="Z17" s="8">
        <v>834.4</v>
      </c>
      <c r="AA17" s="8">
        <v>860.1</v>
      </c>
      <c r="AB17" s="8">
        <v>878</v>
      </c>
      <c r="AC17" s="8">
        <v>887.5</v>
      </c>
      <c r="AD17" s="8">
        <v>894.5</v>
      </c>
      <c r="AE17" s="8">
        <v>904.4</v>
      </c>
      <c r="AF17" s="8">
        <v>917.2</v>
      </c>
      <c r="AG17" s="8">
        <v>928.9</v>
      </c>
      <c r="AH17" s="8">
        <v>940</v>
      </c>
      <c r="AI17" s="8">
        <v>950.4</v>
      </c>
    </row>
    <row r="18" spans="1:35" x14ac:dyDescent="0.3">
      <c r="A18" s="13" t="s">
        <v>52</v>
      </c>
      <c r="B18" s="8">
        <v>72.3</v>
      </c>
      <c r="C18" s="8">
        <v>70.099999999999994</v>
      </c>
      <c r="D18" s="8">
        <v>68.7</v>
      </c>
      <c r="E18" s="8">
        <v>67</v>
      </c>
      <c r="F18" s="8">
        <v>64.400000000000006</v>
      </c>
      <c r="G18" s="8">
        <v>62</v>
      </c>
      <c r="H18" s="8">
        <v>59.7</v>
      </c>
      <c r="I18" s="8">
        <v>58.3</v>
      </c>
      <c r="J18" s="8">
        <v>57.8</v>
      </c>
      <c r="K18" s="8">
        <v>57.2</v>
      </c>
      <c r="L18" s="8">
        <v>55.7</v>
      </c>
      <c r="M18" s="8">
        <v>53.5</v>
      </c>
      <c r="N18" s="8">
        <v>51.3</v>
      </c>
      <c r="O18" s="8">
        <v>47.7</v>
      </c>
      <c r="P18" s="8">
        <v>43.9</v>
      </c>
      <c r="Q18" s="8">
        <v>41.2</v>
      </c>
      <c r="R18" s="8">
        <v>39.6</v>
      </c>
      <c r="S18" s="8">
        <v>38.5</v>
      </c>
      <c r="T18" s="8">
        <v>37.9</v>
      </c>
      <c r="U18" s="8">
        <v>37.299999999999997</v>
      </c>
      <c r="V18" s="8">
        <v>36.5</v>
      </c>
      <c r="W18" s="8">
        <v>35.5</v>
      </c>
      <c r="X18" s="8">
        <v>34.4</v>
      </c>
      <c r="Y18" s="8">
        <v>33.700000000000003</v>
      </c>
      <c r="Z18" s="8">
        <v>33.1</v>
      </c>
      <c r="AA18" s="8">
        <v>32.700000000000003</v>
      </c>
      <c r="AB18" s="8">
        <v>31.8</v>
      </c>
      <c r="AC18" s="8">
        <v>30.7</v>
      </c>
      <c r="AD18" s="8">
        <v>30.1</v>
      </c>
      <c r="AE18" s="8">
        <v>29.5</v>
      </c>
      <c r="AF18" s="8">
        <v>29.1</v>
      </c>
      <c r="AG18" s="8">
        <v>28.5</v>
      </c>
      <c r="AH18" s="8">
        <v>28</v>
      </c>
      <c r="AI18" s="8">
        <v>27.4</v>
      </c>
    </row>
    <row r="19" spans="1:35" x14ac:dyDescent="0.3">
      <c r="A19" s="13" t="s">
        <v>53</v>
      </c>
      <c r="B19" s="8">
        <v>0.3</v>
      </c>
      <c r="C19" s="8">
        <v>0.3</v>
      </c>
      <c r="D19" s="8">
        <v>0.2</v>
      </c>
      <c r="E19" s="8">
        <v>0.2</v>
      </c>
      <c r="F19" s="8">
        <v>0.3</v>
      </c>
      <c r="G19" s="8">
        <v>0.3</v>
      </c>
      <c r="H19" s="8">
        <v>0.3</v>
      </c>
      <c r="I19" s="8">
        <v>0.3</v>
      </c>
      <c r="J19" s="8">
        <v>0.3</v>
      </c>
      <c r="K19" s="8">
        <v>0.3</v>
      </c>
      <c r="L19" s="8">
        <v>0.3</v>
      </c>
      <c r="M19" s="8">
        <v>0.3</v>
      </c>
      <c r="N19" s="8">
        <v>0.3</v>
      </c>
      <c r="O19" s="8">
        <v>0.3</v>
      </c>
      <c r="P19" s="8">
        <v>0.3</v>
      </c>
      <c r="Q19" s="8">
        <v>0.3</v>
      </c>
      <c r="R19" s="8">
        <v>0.3</v>
      </c>
      <c r="S19" s="8">
        <v>0.4</v>
      </c>
      <c r="T19" s="8">
        <v>0.5</v>
      </c>
      <c r="U19" s="8">
        <v>0.5</v>
      </c>
      <c r="V19" s="8">
        <v>0.6</v>
      </c>
      <c r="W19" s="8">
        <v>0.6</v>
      </c>
      <c r="X19" s="8">
        <v>0.6</v>
      </c>
      <c r="Y19" s="8">
        <v>0.5</v>
      </c>
      <c r="Z19" s="8">
        <v>0.5</v>
      </c>
      <c r="AA19" s="8">
        <v>0.5</v>
      </c>
      <c r="AB19" s="8">
        <v>0.5</v>
      </c>
      <c r="AC19" s="8">
        <v>0.5</v>
      </c>
      <c r="AD19" s="8">
        <v>0.5</v>
      </c>
      <c r="AE19" s="8">
        <v>0.5</v>
      </c>
      <c r="AF19" s="8">
        <v>0.5</v>
      </c>
      <c r="AG19" s="8">
        <v>0.5</v>
      </c>
      <c r="AH19" s="8">
        <v>0.5</v>
      </c>
      <c r="AI19" s="8">
        <v>0.5</v>
      </c>
    </row>
    <row r="20" spans="1:35" x14ac:dyDescent="0.3">
      <c r="A20" s="13" t="s">
        <v>54</v>
      </c>
      <c r="B20" s="8">
        <v>32.200000000000003</v>
      </c>
      <c r="C20" s="8">
        <v>31.3</v>
      </c>
      <c r="D20" s="8">
        <v>30.5</v>
      </c>
      <c r="E20" s="8">
        <v>29.9</v>
      </c>
      <c r="F20" s="8">
        <v>29.4</v>
      </c>
      <c r="G20" s="8">
        <v>28.8</v>
      </c>
      <c r="H20" s="8">
        <v>28.1</v>
      </c>
      <c r="I20" s="8">
        <v>27.6</v>
      </c>
      <c r="J20" s="8">
        <v>27.1</v>
      </c>
      <c r="K20" s="8">
        <v>26.6</v>
      </c>
      <c r="L20" s="8">
        <v>26.3</v>
      </c>
      <c r="M20" s="8">
        <v>26</v>
      </c>
      <c r="N20" s="8">
        <v>26</v>
      </c>
      <c r="O20" s="8">
        <v>25.4</v>
      </c>
      <c r="P20" s="8">
        <v>25.1</v>
      </c>
      <c r="Q20" s="8">
        <v>24.6</v>
      </c>
      <c r="R20" s="8">
        <v>24.1</v>
      </c>
      <c r="S20" s="8">
        <v>24</v>
      </c>
      <c r="T20" s="8">
        <v>24</v>
      </c>
      <c r="U20" s="8">
        <v>24.5</v>
      </c>
      <c r="V20" s="8">
        <v>25</v>
      </c>
      <c r="W20" s="8">
        <v>25.2</v>
      </c>
      <c r="X20" s="8">
        <v>25.1</v>
      </c>
      <c r="Y20" s="8">
        <v>25.1</v>
      </c>
      <c r="Z20" s="8">
        <v>25.5</v>
      </c>
      <c r="AA20" s="8">
        <v>26.7</v>
      </c>
      <c r="AB20" s="8">
        <v>27.2</v>
      </c>
      <c r="AC20" s="8">
        <v>27.3</v>
      </c>
      <c r="AD20" s="8">
        <v>27.4</v>
      </c>
      <c r="AE20" s="8">
        <v>27.5</v>
      </c>
      <c r="AF20" s="8">
        <v>27.7</v>
      </c>
      <c r="AG20" s="8">
        <v>27.9</v>
      </c>
      <c r="AH20" s="8">
        <v>28</v>
      </c>
      <c r="AI20" s="8">
        <v>28.1</v>
      </c>
    </row>
    <row r="21" spans="1:35" x14ac:dyDescent="0.3">
      <c r="A21" s="13" t="s">
        <v>55</v>
      </c>
      <c r="B21" s="8">
        <v>54.3</v>
      </c>
      <c r="C21" s="8">
        <v>55.4</v>
      </c>
      <c r="D21" s="8">
        <v>56.2</v>
      </c>
      <c r="E21" s="8">
        <v>56.3</v>
      </c>
      <c r="F21" s="8">
        <v>55.5</v>
      </c>
      <c r="G21" s="8">
        <v>54.2</v>
      </c>
      <c r="H21" s="8">
        <v>52.2</v>
      </c>
      <c r="I21" s="8">
        <v>50.4</v>
      </c>
      <c r="J21" s="8">
        <v>49.7</v>
      </c>
      <c r="K21" s="8">
        <v>50</v>
      </c>
      <c r="L21" s="8">
        <v>51.8</v>
      </c>
      <c r="M21" s="8">
        <v>54.3</v>
      </c>
      <c r="N21" s="8">
        <v>55.8</v>
      </c>
      <c r="O21" s="8">
        <v>57</v>
      </c>
      <c r="P21" s="8">
        <v>58.5</v>
      </c>
      <c r="Q21" s="8">
        <v>59.6</v>
      </c>
      <c r="R21" s="8">
        <v>60.9</v>
      </c>
      <c r="S21" s="8">
        <v>62.2</v>
      </c>
      <c r="T21" s="8">
        <v>63.5</v>
      </c>
      <c r="U21" s="8">
        <v>65.7</v>
      </c>
      <c r="V21" s="8">
        <v>68.400000000000006</v>
      </c>
      <c r="W21" s="8">
        <v>70.3</v>
      </c>
      <c r="X21" s="8">
        <v>71.8</v>
      </c>
      <c r="Y21" s="8">
        <v>74.2</v>
      </c>
      <c r="Z21" s="8">
        <v>77.8</v>
      </c>
      <c r="AA21" s="8">
        <v>83.5</v>
      </c>
      <c r="AB21" s="8">
        <v>86.6</v>
      </c>
      <c r="AC21" s="8">
        <v>88.2</v>
      </c>
      <c r="AD21" s="8">
        <v>89.1</v>
      </c>
      <c r="AE21" s="8">
        <v>90.7</v>
      </c>
      <c r="AF21" s="8">
        <v>92.9</v>
      </c>
      <c r="AG21" s="8">
        <v>94.9</v>
      </c>
      <c r="AH21" s="8">
        <v>97</v>
      </c>
      <c r="AI21" s="8">
        <v>99.1</v>
      </c>
    </row>
    <row r="22" spans="1:35" x14ac:dyDescent="0.3">
      <c r="A22" s="13" t="s">
        <v>56</v>
      </c>
      <c r="B22" s="8">
        <v>12.5</v>
      </c>
      <c r="C22" s="8">
        <v>12.6</v>
      </c>
      <c r="D22" s="8">
        <v>12.8</v>
      </c>
      <c r="E22" s="8">
        <v>12.9</v>
      </c>
      <c r="F22" s="8">
        <v>12.6</v>
      </c>
      <c r="G22" s="8">
        <v>12.3</v>
      </c>
      <c r="H22" s="8">
        <v>11.8</v>
      </c>
      <c r="I22" s="8">
        <v>11.5</v>
      </c>
      <c r="J22" s="8">
        <v>11.3</v>
      </c>
      <c r="K22" s="8">
        <v>11.4</v>
      </c>
      <c r="L22" s="8">
        <v>11.4</v>
      </c>
      <c r="M22" s="8">
        <v>11.7</v>
      </c>
      <c r="N22" s="8">
        <v>12.1</v>
      </c>
      <c r="O22" s="8">
        <v>12</v>
      </c>
      <c r="P22" s="8">
        <v>12</v>
      </c>
      <c r="Q22" s="8">
        <v>12</v>
      </c>
      <c r="R22" s="8">
        <v>11.7</v>
      </c>
      <c r="S22" s="8">
        <v>11.6</v>
      </c>
      <c r="T22" s="8">
        <v>11.6</v>
      </c>
      <c r="U22" s="8">
        <v>10.9</v>
      </c>
      <c r="V22" s="8">
        <v>10.4</v>
      </c>
      <c r="W22" s="8">
        <v>10.7</v>
      </c>
      <c r="X22" s="8">
        <v>11.7</v>
      </c>
      <c r="Y22" s="8">
        <v>11.9</v>
      </c>
      <c r="Z22" s="8">
        <v>11.9</v>
      </c>
      <c r="AA22" s="8">
        <v>12.4</v>
      </c>
      <c r="AB22" s="8">
        <v>12.8</v>
      </c>
      <c r="AC22" s="8">
        <v>12.6</v>
      </c>
      <c r="AD22" s="8">
        <v>12.5</v>
      </c>
      <c r="AE22" s="8">
        <v>12.5</v>
      </c>
      <c r="AF22" s="8">
        <v>12.7</v>
      </c>
      <c r="AG22" s="8">
        <v>12.8</v>
      </c>
      <c r="AH22" s="8">
        <v>12.9</v>
      </c>
      <c r="AI22" s="8">
        <v>13.1</v>
      </c>
    </row>
    <row r="23" spans="1:35" x14ac:dyDescent="0.3">
      <c r="A23" s="13" t="s">
        <v>57</v>
      </c>
      <c r="B23" s="8">
        <v>213</v>
      </c>
      <c r="C23" s="8">
        <v>207.3</v>
      </c>
      <c r="D23" s="8">
        <v>201</v>
      </c>
      <c r="E23" s="8">
        <v>195.2</v>
      </c>
      <c r="F23" s="8">
        <v>187.8</v>
      </c>
      <c r="G23" s="8">
        <v>179.7</v>
      </c>
      <c r="H23" s="8">
        <v>171.4</v>
      </c>
      <c r="I23" s="8">
        <v>165.5</v>
      </c>
      <c r="J23" s="8">
        <v>160.80000000000001</v>
      </c>
      <c r="K23" s="8">
        <v>155</v>
      </c>
      <c r="L23" s="8">
        <v>148.80000000000001</v>
      </c>
      <c r="M23" s="8">
        <v>143.69999999999999</v>
      </c>
      <c r="N23" s="8">
        <v>140.30000000000001</v>
      </c>
      <c r="O23" s="8">
        <v>135.5</v>
      </c>
      <c r="P23" s="8">
        <v>134.5</v>
      </c>
      <c r="Q23" s="8">
        <v>129.6</v>
      </c>
      <c r="R23" s="8">
        <v>125.3</v>
      </c>
      <c r="S23" s="8">
        <v>123.1</v>
      </c>
      <c r="T23" s="8">
        <v>120.9</v>
      </c>
      <c r="U23" s="8">
        <v>119.6</v>
      </c>
      <c r="V23" s="8">
        <v>118</v>
      </c>
      <c r="W23" s="8">
        <v>115</v>
      </c>
      <c r="X23" s="8">
        <v>112.8</v>
      </c>
      <c r="Y23" s="8">
        <v>111.1</v>
      </c>
      <c r="Z23" s="8">
        <v>111.3</v>
      </c>
      <c r="AA23" s="8">
        <v>115.4</v>
      </c>
      <c r="AB23" s="8">
        <v>114.9</v>
      </c>
      <c r="AC23" s="8">
        <v>112.7</v>
      </c>
      <c r="AD23" s="8">
        <v>110.8</v>
      </c>
      <c r="AE23" s="8">
        <v>109.2</v>
      </c>
      <c r="AF23" s="8">
        <v>108.1</v>
      </c>
      <c r="AG23" s="8">
        <v>107</v>
      </c>
      <c r="AH23" s="8">
        <v>105.8</v>
      </c>
      <c r="AI23" s="8">
        <v>104.6</v>
      </c>
    </row>
    <row r="24" spans="1:35" x14ac:dyDescent="0.3">
      <c r="A24" s="13" t="s">
        <v>58</v>
      </c>
      <c r="B24" s="8">
        <v>14.7</v>
      </c>
      <c r="C24" s="8">
        <v>14.2</v>
      </c>
      <c r="D24" s="8">
        <v>13.8</v>
      </c>
      <c r="E24" s="8">
        <v>13.3</v>
      </c>
      <c r="F24" s="8">
        <v>12.7</v>
      </c>
      <c r="G24" s="8">
        <v>12.1</v>
      </c>
      <c r="H24" s="8">
        <v>11.5</v>
      </c>
      <c r="I24" s="8">
        <v>10.9</v>
      </c>
      <c r="J24" s="8">
        <v>10.5</v>
      </c>
      <c r="K24" s="8">
        <v>10.1</v>
      </c>
      <c r="L24" s="8">
        <v>9.6999999999999993</v>
      </c>
      <c r="M24" s="8">
        <v>9.1999999999999993</v>
      </c>
      <c r="N24" s="8">
        <v>8.8000000000000007</v>
      </c>
      <c r="O24" s="8">
        <v>8.8000000000000007</v>
      </c>
      <c r="P24" s="8">
        <v>8.8000000000000007</v>
      </c>
      <c r="Q24" s="8">
        <v>8.5</v>
      </c>
      <c r="R24" s="8">
        <v>8.3000000000000007</v>
      </c>
      <c r="S24" s="8">
        <v>8.1</v>
      </c>
      <c r="T24" s="8">
        <v>7.9</v>
      </c>
      <c r="U24" s="8">
        <v>7.6</v>
      </c>
      <c r="V24" s="8">
        <v>7.1</v>
      </c>
      <c r="W24" s="8">
        <v>6.7</v>
      </c>
      <c r="X24" s="8">
        <v>6.5</v>
      </c>
      <c r="Y24" s="8">
        <v>6.2</v>
      </c>
      <c r="Z24" s="8">
        <v>6</v>
      </c>
      <c r="AA24" s="8">
        <v>5.6</v>
      </c>
      <c r="AB24" s="8">
        <v>5.5</v>
      </c>
      <c r="AC24" s="8">
        <v>5.4</v>
      </c>
      <c r="AD24" s="8">
        <v>5.2</v>
      </c>
      <c r="AE24" s="8">
        <v>5.0999999999999996</v>
      </c>
      <c r="AF24" s="8">
        <v>4.9000000000000004</v>
      </c>
      <c r="AG24" s="8">
        <v>4.8</v>
      </c>
      <c r="AH24" s="8">
        <v>4.5999999999999996</v>
      </c>
      <c r="AI24" s="8">
        <v>4.5</v>
      </c>
    </row>
    <row r="25" spans="1:35" x14ac:dyDescent="0.3">
      <c r="A25" s="13" t="s">
        <v>65</v>
      </c>
      <c r="B25" s="8">
        <v>62.5</v>
      </c>
      <c r="C25" s="8">
        <v>63.8</v>
      </c>
      <c r="D25" s="8">
        <v>65.2</v>
      </c>
      <c r="E25" s="8">
        <v>66.8</v>
      </c>
      <c r="F25" s="8">
        <v>67.7</v>
      </c>
      <c r="G25" s="8">
        <v>68</v>
      </c>
      <c r="H25" s="8">
        <v>68</v>
      </c>
      <c r="I25" s="8">
        <v>67.8</v>
      </c>
      <c r="J25" s="8">
        <v>68</v>
      </c>
      <c r="K25" s="8">
        <v>68.7</v>
      </c>
      <c r="L25" s="8">
        <v>68.900000000000006</v>
      </c>
      <c r="M25" s="8">
        <v>69.099999999999994</v>
      </c>
      <c r="N25" s="8">
        <v>69.400000000000006</v>
      </c>
      <c r="O25" s="8">
        <v>70.599999999999994</v>
      </c>
      <c r="P25" s="8">
        <v>71.5</v>
      </c>
      <c r="Q25" s="8">
        <v>72.3</v>
      </c>
      <c r="R25" s="8">
        <v>73.3</v>
      </c>
      <c r="S25" s="8">
        <v>74.5</v>
      </c>
      <c r="T25" s="8">
        <v>76.099999999999994</v>
      </c>
      <c r="U25" s="8">
        <v>77.8</v>
      </c>
      <c r="V25" s="8">
        <v>79.7</v>
      </c>
      <c r="W25" s="8">
        <v>81.599999999999994</v>
      </c>
      <c r="X25" s="8">
        <v>83</v>
      </c>
      <c r="Y25" s="8">
        <v>84.1</v>
      </c>
      <c r="Z25" s="8">
        <v>85.3</v>
      </c>
      <c r="AA25" s="8">
        <v>87.5</v>
      </c>
      <c r="AB25" s="8">
        <v>89.3</v>
      </c>
      <c r="AC25" s="8">
        <v>90.8</v>
      </c>
      <c r="AD25" s="8">
        <v>92.2</v>
      </c>
      <c r="AE25" s="8">
        <v>93.7</v>
      </c>
      <c r="AF25" s="8">
        <v>95.3</v>
      </c>
      <c r="AG25" s="8">
        <v>96.9</v>
      </c>
      <c r="AH25" s="8">
        <v>98.4</v>
      </c>
      <c r="AI25" s="8">
        <v>100</v>
      </c>
    </row>
    <row r="26" spans="1:35" x14ac:dyDescent="0.3">
      <c r="A26" s="13" t="s">
        <v>66</v>
      </c>
      <c r="B26" s="8">
        <v>241.4</v>
      </c>
      <c r="C26" s="8">
        <v>249.4</v>
      </c>
      <c r="D26" s="8">
        <v>255</v>
      </c>
      <c r="E26" s="8">
        <v>261.7</v>
      </c>
      <c r="F26" s="8">
        <v>269.8</v>
      </c>
      <c r="G26" s="8">
        <v>276.60000000000002</v>
      </c>
      <c r="H26" s="8">
        <v>284.3</v>
      </c>
      <c r="I26" s="8">
        <v>294.5</v>
      </c>
      <c r="J26" s="8">
        <v>304.10000000000002</v>
      </c>
      <c r="K26" s="8">
        <v>312.8</v>
      </c>
      <c r="L26" s="8">
        <v>323.39999999999998</v>
      </c>
      <c r="M26" s="8">
        <v>334.9</v>
      </c>
      <c r="N26" s="8">
        <v>348.4</v>
      </c>
      <c r="O26" s="8">
        <v>360.9</v>
      </c>
      <c r="P26" s="8">
        <v>368.9</v>
      </c>
      <c r="Q26" s="8">
        <v>382.3</v>
      </c>
      <c r="R26" s="8">
        <v>394.6</v>
      </c>
      <c r="S26" s="8">
        <v>402</v>
      </c>
      <c r="T26" s="8">
        <v>407.7</v>
      </c>
      <c r="U26" s="8">
        <v>415.7</v>
      </c>
      <c r="V26" s="8">
        <v>425.4</v>
      </c>
      <c r="W26" s="8">
        <v>437.6</v>
      </c>
      <c r="X26" s="8">
        <v>449.5</v>
      </c>
      <c r="Y26" s="8">
        <v>461.9</v>
      </c>
      <c r="Z26" s="8">
        <v>472.4</v>
      </c>
      <c r="AA26" s="8">
        <v>484.3</v>
      </c>
      <c r="AB26" s="8">
        <v>497.2</v>
      </c>
      <c r="AC26" s="8">
        <v>506.2</v>
      </c>
      <c r="AD26" s="8">
        <v>513</v>
      </c>
      <c r="AE26" s="8">
        <v>521.20000000000005</v>
      </c>
      <c r="AF26" s="8">
        <v>530.9</v>
      </c>
      <c r="AG26" s="8">
        <v>539.70000000000005</v>
      </c>
      <c r="AH26" s="8">
        <v>548</v>
      </c>
      <c r="AI26" s="8">
        <v>555.70000000000005</v>
      </c>
    </row>
    <row r="27" spans="1:35" x14ac:dyDescent="0.3">
      <c r="A27" s="13" t="s">
        <v>67</v>
      </c>
      <c r="B27" s="8">
        <v>1.3</v>
      </c>
      <c r="C27" s="8">
        <v>1.4</v>
      </c>
      <c r="D27" s="8">
        <v>1.5</v>
      </c>
      <c r="E27" s="8">
        <v>1.7</v>
      </c>
      <c r="F27" s="8">
        <v>1.7</v>
      </c>
      <c r="G27" s="8">
        <v>1.8</v>
      </c>
      <c r="H27" s="8">
        <v>1.8</v>
      </c>
      <c r="I27" s="8">
        <v>2</v>
      </c>
      <c r="J27" s="8">
        <v>2.2000000000000002</v>
      </c>
      <c r="K27" s="8">
        <v>2.4</v>
      </c>
      <c r="L27" s="8">
        <v>2.7</v>
      </c>
      <c r="M27" s="8">
        <v>2.9</v>
      </c>
      <c r="N27" s="8">
        <v>3.2</v>
      </c>
      <c r="O27" s="8">
        <v>3.5</v>
      </c>
      <c r="P27" s="8">
        <v>3.9</v>
      </c>
      <c r="Q27" s="8">
        <v>4.4000000000000004</v>
      </c>
      <c r="R27" s="8">
        <v>4.9000000000000004</v>
      </c>
      <c r="S27" s="8">
        <v>5.4</v>
      </c>
      <c r="T27" s="8">
        <v>5.9</v>
      </c>
      <c r="U27" s="8">
        <v>6.5</v>
      </c>
      <c r="V27" s="8">
        <v>7.2</v>
      </c>
      <c r="W27" s="8">
        <v>8</v>
      </c>
      <c r="X27" s="8">
        <v>9</v>
      </c>
      <c r="Y27" s="8">
        <v>9.8000000000000007</v>
      </c>
      <c r="Z27" s="8">
        <v>10.6</v>
      </c>
      <c r="AA27" s="8">
        <v>11.5</v>
      </c>
      <c r="AB27" s="8">
        <v>12.5</v>
      </c>
      <c r="AC27" s="8">
        <v>13.1</v>
      </c>
      <c r="AD27" s="8">
        <v>13.7</v>
      </c>
      <c r="AE27" s="8">
        <v>14.4</v>
      </c>
      <c r="AF27" s="8">
        <v>15.2</v>
      </c>
      <c r="AG27" s="8">
        <v>16</v>
      </c>
      <c r="AH27" s="8">
        <v>16.7</v>
      </c>
      <c r="AI27" s="8">
        <v>17.399999999999999</v>
      </c>
    </row>
    <row r="28" spans="1:35" x14ac:dyDescent="0.3">
      <c r="A28" s="12" t="s">
        <v>68</v>
      </c>
      <c r="B28" s="8">
        <v>3879</v>
      </c>
      <c r="C28" s="8">
        <v>3905.4</v>
      </c>
      <c r="D28" s="8">
        <v>3973.9</v>
      </c>
      <c r="E28" s="8">
        <v>4028.7</v>
      </c>
      <c r="F28" s="8">
        <v>4109.7</v>
      </c>
      <c r="G28" s="8">
        <v>4166</v>
      </c>
      <c r="H28" s="8">
        <v>4175.5</v>
      </c>
      <c r="I28" s="8">
        <v>4171.6000000000004</v>
      </c>
      <c r="J28" s="8">
        <v>4212.7</v>
      </c>
      <c r="K28" s="8">
        <v>4273.2</v>
      </c>
      <c r="L28" s="8">
        <v>4321.3</v>
      </c>
      <c r="M28" s="8">
        <v>4393.3999999999996</v>
      </c>
      <c r="N28" s="8">
        <v>4471.6000000000004</v>
      </c>
      <c r="O28" s="8">
        <v>4464.1000000000004</v>
      </c>
      <c r="P28" s="8">
        <v>4492.8999999999996</v>
      </c>
      <c r="Q28" s="8">
        <v>4552.8999999999996</v>
      </c>
      <c r="R28" s="8">
        <v>4572.3</v>
      </c>
      <c r="S28" s="8">
        <v>4558.8999999999996</v>
      </c>
      <c r="T28" s="8">
        <v>4577.1000000000004</v>
      </c>
      <c r="U28" s="8">
        <v>4617.2</v>
      </c>
      <c r="V28" s="8">
        <v>4675.1000000000004</v>
      </c>
      <c r="W28" s="8">
        <v>4748.3999999999996</v>
      </c>
      <c r="X28" s="8">
        <v>4818.1000000000004</v>
      </c>
      <c r="Y28" s="8">
        <v>4895.1000000000004</v>
      </c>
      <c r="Z28" s="8">
        <v>4898.3</v>
      </c>
      <c r="AA28" s="8">
        <v>4992.3</v>
      </c>
      <c r="AB28" s="8">
        <v>5095.8999999999996</v>
      </c>
      <c r="AC28" s="8">
        <v>5136.6000000000004</v>
      </c>
      <c r="AD28" s="8">
        <v>5163.3999999999996</v>
      </c>
      <c r="AE28" s="8">
        <v>5199.6000000000004</v>
      </c>
      <c r="AF28" s="8">
        <v>5243.8</v>
      </c>
      <c r="AG28" s="8">
        <v>5285.8</v>
      </c>
      <c r="AH28" s="8">
        <v>5330.8</v>
      </c>
      <c r="AI28" s="8">
        <v>5376.6</v>
      </c>
    </row>
    <row r="29" spans="1:35" x14ac:dyDescent="0.3">
      <c r="A29" s="13" t="s">
        <v>52</v>
      </c>
      <c r="B29" s="8">
        <v>86.7</v>
      </c>
      <c r="C29" s="8">
        <v>84.8</v>
      </c>
      <c r="D29" s="8">
        <v>84.1</v>
      </c>
      <c r="E29" s="8">
        <v>82.9</v>
      </c>
      <c r="F29" s="8">
        <v>80.599999999999994</v>
      </c>
      <c r="G29" s="8">
        <v>78.5</v>
      </c>
      <c r="H29" s="8">
        <v>76.900000000000006</v>
      </c>
      <c r="I29" s="8">
        <v>76.099999999999994</v>
      </c>
      <c r="J29" s="8">
        <v>75.2</v>
      </c>
      <c r="K29" s="8">
        <v>74.5</v>
      </c>
      <c r="L29" s="8">
        <v>72.7</v>
      </c>
      <c r="M29" s="8">
        <v>71.099999999999994</v>
      </c>
      <c r="N29" s="8">
        <v>69.400000000000006</v>
      </c>
      <c r="O29" s="8">
        <v>67.400000000000006</v>
      </c>
      <c r="P29" s="8">
        <v>64.099999999999994</v>
      </c>
      <c r="Q29" s="8">
        <v>61.9</v>
      </c>
      <c r="R29" s="8">
        <v>61</v>
      </c>
      <c r="S29" s="8">
        <v>60</v>
      </c>
      <c r="T29" s="8">
        <v>59.8</v>
      </c>
      <c r="U29" s="8">
        <v>60.4</v>
      </c>
      <c r="V29" s="8">
        <v>59.5</v>
      </c>
      <c r="W29" s="8">
        <v>58.7</v>
      </c>
      <c r="X29" s="8">
        <v>58.8</v>
      </c>
      <c r="Y29" s="8">
        <v>59.3</v>
      </c>
      <c r="Z29" s="8">
        <v>59.9</v>
      </c>
      <c r="AA29" s="8">
        <v>60.6</v>
      </c>
      <c r="AB29" s="8">
        <v>60.5</v>
      </c>
      <c r="AC29" s="8">
        <v>58.7</v>
      </c>
      <c r="AD29" s="8">
        <v>59.1</v>
      </c>
      <c r="AE29" s="8">
        <v>58.7</v>
      </c>
      <c r="AF29" s="8">
        <v>58.9</v>
      </c>
      <c r="AG29" s="8">
        <v>58.9</v>
      </c>
      <c r="AH29" s="8">
        <v>58.9</v>
      </c>
      <c r="AI29" s="8">
        <v>58.8</v>
      </c>
    </row>
    <row r="30" spans="1:35" x14ac:dyDescent="0.3">
      <c r="A30" s="13" t="s">
        <v>53</v>
      </c>
      <c r="B30" s="8">
        <v>43.2</v>
      </c>
      <c r="C30" s="8">
        <v>43.4</v>
      </c>
      <c r="D30" s="8">
        <v>43.1</v>
      </c>
      <c r="E30" s="8">
        <v>42.9</v>
      </c>
      <c r="F30" s="8">
        <v>43</v>
      </c>
      <c r="G30" s="8">
        <v>43.9</v>
      </c>
      <c r="H30" s="8">
        <v>44.4</v>
      </c>
      <c r="I30" s="8">
        <v>43.9</v>
      </c>
      <c r="J30" s="8">
        <v>43.2</v>
      </c>
      <c r="K30" s="8">
        <v>42.7</v>
      </c>
      <c r="L30" s="8">
        <v>43.9</v>
      </c>
      <c r="M30" s="8">
        <v>44.5</v>
      </c>
      <c r="N30" s="8">
        <v>46.1</v>
      </c>
      <c r="O30" s="8">
        <v>53.3</v>
      </c>
      <c r="P30" s="8">
        <v>54.1</v>
      </c>
      <c r="Q30" s="8">
        <v>55.6</v>
      </c>
      <c r="R30" s="8">
        <v>55.7</v>
      </c>
      <c r="S30" s="8">
        <v>55.7</v>
      </c>
      <c r="T30" s="8">
        <v>55.5</v>
      </c>
      <c r="U30" s="8">
        <v>55.1</v>
      </c>
      <c r="V30" s="8">
        <v>55.3</v>
      </c>
      <c r="W30" s="8">
        <v>55.7</v>
      </c>
      <c r="X30" s="8">
        <v>55.7</v>
      </c>
      <c r="Y30" s="8">
        <v>56.7</v>
      </c>
      <c r="Z30" s="8">
        <v>57.7</v>
      </c>
      <c r="AA30" s="8">
        <v>57.9</v>
      </c>
      <c r="AB30" s="8">
        <v>57.9</v>
      </c>
      <c r="AC30" s="8">
        <v>58.5</v>
      </c>
      <c r="AD30" s="8">
        <v>59.5</v>
      </c>
      <c r="AE30" s="8">
        <v>59.4</v>
      </c>
      <c r="AF30" s="8">
        <v>59.5</v>
      </c>
      <c r="AG30" s="8">
        <v>59.6</v>
      </c>
      <c r="AH30" s="8">
        <v>59.7</v>
      </c>
      <c r="AI30" s="8">
        <v>59.8</v>
      </c>
    </row>
    <row r="31" spans="1:35" x14ac:dyDescent="0.3">
      <c r="A31" s="13" t="s">
        <v>54</v>
      </c>
      <c r="B31" s="8">
        <v>666</v>
      </c>
      <c r="C31" s="8">
        <v>656.5</v>
      </c>
      <c r="D31" s="8">
        <v>655.9</v>
      </c>
      <c r="E31" s="8">
        <v>647.70000000000005</v>
      </c>
      <c r="F31" s="8">
        <v>654.4</v>
      </c>
      <c r="G31" s="8">
        <v>660.9</v>
      </c>
      <c r="H31" s="8">
        <v>637.9</v>
      </c>
      <c r="I31" s="8">
        <v>619.20000000000005</v>
      </c>
      <c r="J31" s="8">
        <v>607.1</v>
      </c>
      <c r="K31" s="8">
        <v>602</v>
      </c>
      <c r="L31" s="8">
        <v>596.20000000000005</v>
      </c>
      <c r="M31" s="8">
        <v>592.5</v>
      </c>
      <c r="N31" s="8">
        <v>591.79999999999995</v>
      </c>
      <c r="O31" s="8">
        <v>561.4</v>
      </c>
      <c r="P31" s="8">
        <v>543</v>
      </c>
      <c r="Q31" s="8">
        <v>544.1</v>
      </c>
      <c r="R31" s="8">
        <v>536.29999999999995</v>
      </c>
      <c r="S31" s="8">
        <v>523.79999999999995</v>
      </c>
      <c r="T31" s="8">
        <v>510.5</v>
      </c>
      <c r="U31" s="8">
        <v>497.5</v>
      </c>
      <c r="V31" s="8">
        <v>497.1</v>
      </c>
      <c r="W31" s="8">
        <v>500.9</v>
      </c>
      <c r="X31" s="8">
        <v>504.3</v>
      </c>
      <c r="Y31" s="8">
        <v>507.9</v>
      </c>
      <c r="Z31" s="8">
        <v>502.2</v>
      </c>
      <c r="AA31" s="8">
        <v>504.1</v>
      </c>
      <c r="AB31" s="8">
        <v>511.4</v>
      </c>
      <c r="AC31" s="8">
        <v>510.8</v>
      </c>
      <c r="AD31" s="8">
        <v>506.7</v>
      </c>
      <c r="AE31" s="8">
        <v>503.9</v>
      </c>
      <c r="AF31" s="8">
        <v>501.1</v>
      </c>
      <c r="AG31" s="8">
        <v>499.3</v>
      </c>
      <c r="AH31" s="8">
        <v>498</v>
      </c>
      <c r="AI31" s="8">
        <v>496.8</v>
      </c>
    </row>
    <row r="32" spans="1:35" x14ac:dyDescent="0.3">
      <c r="A32" s="13" t="s">
        <v>55</v>
      </c>
      <c r="B32" s="8">
        <v>237</v>
      </c>
      <c r="C32" s="8">
        <v>236.8</v>
      </c>
      <c r="D32" s="8">
        <v>238.1</v>
      </c>
      <c r="E32" s="8">
        <v>241.3</v>
      </c>
      <c r="F32" s="8">
        <v>246.2</v>
      </c>
      <c r="G32" s="8">
        <v>249.3</v>
      </c>
      <c r="H32" s="8">
        <v>247.1</v>
      </c>
      <c r="I32" s="8">
        <v>243.1</v>
      </c>
      <c r="J32" s="8">
        <v>242</v>
      </c>
      <c r="K32" s="8">
        <v>245.6</v>
      </c>
      <c r="L32" s="8">
        <v>255.8</v>
      </c>
      <c r="M32" s="8">
        <v>265.89999999999998</v>
      </c>
      <c r="N32" s="8">
        <v>272.8</v>
      </c>
      <c r="O32" s="8">
        <v>273.7</v>
      </c>
      <c r="P32" s="8">
        <v>275.89999999999998</v>
      </c>
      <c r="Q32" s="8">
        <v>279.8</v>
      </c>
      <c r="R32" s="8">
        <v>280.8</v>
      </c>
      <c r="S32" s="8">
        <v>277.10000000000002</v>
      </c>
      <c r="T32" s="8">
        <v>273</v>
      </c>
      <c r="U32" s="8">
        <v>271.89999999999998</v>
      </c>
      <c r="V32" s="8">
        <v>274</v>
      </c>
      <c r="W32" s="8">
        <v>276.60000000000002</v>
      </c>
      <c r="X32" s="8">
        <v>283.39999999999998</v>
      </c>
      <c r="Y32" s="8">
        <v>286.60000000000002</v>
      </c>
      <c r="Z32" s="8">
        <v>291.39999999999998</v>
      </c>
      <c r="AA32" s="8">
        <v>301.3</v>
      </c>
      <c r="AB32" s="8">
        <v>306.60000000000002</v>
      </c>
      <c r="AC32" s="8">
        <v>309.60000000000002</v>
      </c>
      <c r="AD32" s="8">
        <v>309.89999999999998</v>
      </c>
      <c r="AE32" s="8">
        <v>312.3</v>
      </c>
      <c r="AF32" s="8">
        <v>315.7</v>
      </c>
      <c r="AG32" s="8">
        <v>318.3</v>
      </c>
      <c r="AH32" s="8">
        <v>321.5</v>
      </c>
      <c r="AI32" s="8">
        <v>324.7</v>
      </c>
    </row>
    <row r="33" spans="1:35" x14ac:dyDescent="0.3">
      <c r="A33" s="13" t="s">
        <v>56</v>
      </c>
      <c r="B33" s="8">
        <v>271.7</v>
      </c>
      <c r="C33" s="8">
        <v>274.10000000000002</v>
      </c>
      <c r="D33" s="8">
        <v>277</v>
      </c>
      <c r="E33" s="8">
        <v>278.89999999999998</v>
      </c>
      <c r="F33" s="8">
        <v>285.7</v>
      </c>
      <c r="G33" s="8">
        <v>293.7</v>
      </c>
      <c r="H33" s="8">
        <v>285.2</v>
      </c>
      <c r="I33" s="8">
        <v>282.3</v>
      </c>
      <c r="J33" s="8">
        <v>279.39999999999998</v>
      </c>
      <c r="K33" s="8">
        <v>280.2</v>
      </c>
      <c r="L33" s="8">
        <v>281.10000000000002</v>
      </c>
      <c r="M33" s="8">
        <v>284.2</v>
      </c>
      <c r="N33" s="8">
        <v>287.5</v>
      </c>
      <c r="O33" s="8">
        <v>292.89999999999998</v>
      </c>
      <c r="P33" s="8">
        <v>289.3</v>
      </c>
      <c r="Q33" s="8">
        <v>287</v>
      </c>
      <c r="R33" s="8">
        <v>282.10000000000002</v>
      </c>
      <c r="S33" s="8">
        <v>275.39999999999998</v>
      </c>
      <c r="T33" s="8">
        <v>271.3</v>
      </c>
      <c r="U33" s="8">
        <v>272.8</v>
      </c>
      <c r="V33" s="8">
        <v>273.5</v>
      </c>
      <c r="W33" s="8">
        <v>276.3</v>
      </c>
      <c r="X33" s="8">
        <v>280.8</v>
      </c>
      <c r="Y33" s="8">
        <v>286.5</v>
      </c>
      <c r="Z33" s="8">
        <v>286.60000000000002</v>
      </c>
      <c r="AA33" s="8">
        <v>290.60000000000002</v>
      </c>
      <c r="AB33" s="8">
        <v>297</v>
      </c>
      <c r="AC33" s="8">
        <v>300.3</v>
      </c>
      <c r="AD33" s="8">
        <v>299.5</v>
      </c>
      <c r="AE33" s="8">
        <v>300.7</v>
      </c>
      <c r="AF33" s="8">
        <v>302</v>
      </c>
      <c r="AG33" s="8">
        <v>303.39999999999998</v>
      </c>
      <c r="AH33" s="8">
        <v>304.8</v>
      </c>
      <c r="AI33" s="8">
        <v>306.3</v>
      </c>
    </row>
    <row r="34" spans="1:35" x14ac:dyDescent="0.3">
      <c r="A34" s="13" t="s">
        <v>57</v>
      </c>
      <c r="B34" s="8">
        <v>706</v>
      </c>
      <c r="C34" s="8">
        <v>701.8</v>
      </c>
      <c r="D34" s="8">
        <v>707.5</v>
      </c>
      <c r="E34" s="8">
        <v>711.3</v>
      </c>
      <c r="F34" s="8">
        <v>713.6</v>
      </c>
      <c r="G34" s="8">
        <v>722.1</v>
      </c>
      <c r="H34" s="8">
        <v>733.7</v>
      </c>
      <c r="I34" s="8">
        <v>732.3</v>
      </c>
      <c r="J34" s="8">
        <v>738.2</v>
      </c>
      <c r="K34" s="8">
        <v>744.6</v>
      </c>
      <c r="L34" s="8">
        <v>742.5</v>
      </c>
      <c r="M34" s="8">
        <v>750.5</v>
      </c>
      <c r="N34" s="8">
        <v>755.7</v>
      </c>
      <c r="O34" s="8">
        <v>744</v>
      </c>
      <c r="P34" s="8">
        <v>746.9</v>
      </c>
      <c r="Q34" s="8">
        <v>745.5</v>
      </c>
      <c r="R34" s="8">
        <v>744.6</v>
      </c>
      <c r="S34" s="8">
        <v>736.9</v>
      </c>
      <c r="T34" s="8">
        <v>734.7</v>
      </c>
      <c r="U34" s="8">
        <v>739.7</v>
      </c>
      <c r="V34" s="8">
        <v>742.1</v>
      </c>
      <c r="W34" s="8">
        <v>743.8</v>
      </c>
      <c r="X34" s="8">
        <v>745.8</v>
      </c>
      <c r="Y34" s="8">
        <v>750.4</v>
      </c>
      <c r="Z34" s="8">
        <v>739.1</v>
      </c>
      <c r="AA34" s="8">
        <v>743.3</v>
      </c>
      <c r="AB34" s="8">
        <v>764</v>
      </c>
      <c r="AC34" s="8">
        <v>765.1</v>
      </c>
      <c r="AD34" s="8">
        <v>764.1</v>
      </c>
      <c r="AE34" s="8">
        <v>764.8</v>
      </c>
      <c r="AF34" s="8">
        <v>767.7</v>
      </c>
      <c r="AG34" s="8">
        <v>768.6</v>
      </c>
      <c r="AH34" s="8">
        <v>770.1</v>
      </c>
      <c r="AI34" s="8">
        <v>772</v>
      </c>
    </row>
    <row r="35" spans="1:35" x14ac:dyDescent="0.3">
      <c r="A35" s="13" t="s">
        <v>58</v>
      </c>
      <c r="B35" s="8">
        <v>141.80000000000001</v>
      </c>
      <c r="C35" s="8">
        <v>141.1</v>
      </c>
      <c r="D35" s="8">
        <v>144.19999999999999</v>
      </c>
      <c r="E35" s="8">
        <v>142.30000000000001</v>
      </c>
      <c r="F35" s="8">
        <v>144</v>
      </c>
      <c r="G35" s="8">
        <v>144.19999999999999</v>
      </c>
      <c r="H35" s="8">
        <v>142.19999999999999</v>
      </c>
      <c r="I35" s="8">
        <v>139.80000000000001</v>
      </c>
      <c r="J35" s="8">
        <v>137.80000000000001</v>
      </c>
      <c r="K35" s="8">
        <v>136.30000000000001</v>
      </c>
      <c r="L35" s="8">
        <v>135.1</v>
      </c>
      <c r="M35" s="8">
        <v>134.69999999999999</v>
      </c>
      <c r="N35" s="8">
        <v>134</v>
      </c>
      <c r="O35" s="8">
        <v>132.6</v>
      </c>
      <c r="P35" s="8">
        <v>130.4</v>
      </c>
      <c r="Q35" s="8">
        <v>130.19999999999999</v>
      </c>
      <c r="R35" s="8">
        <v>129</v>
      </c>
      <c r="S35" s="8">
        <v>127</v>
      </c>
      <c r="T35" s="8">
        <v>126.3</v>
      </c>
      <c r="U35" s="8">
        <v>125.2</v>
      </c>
      <c r="V35" s="8">
        <v>123.5</v>
      </c>
      <c r="W35" s="8">
        <v>121</v>
      </c>
      <c r="X35" s="8">
        <v>117.7</v>
      </c>
      <c r="Y35" s="8">
        <v>116.2</v>
      </c>
      <c r="Z35" s="8">
        <v>114.1</v>
      </c>
      <c r="AA35" s="8">
        <v>112.6</v>
      </c>
      <c r="AB35" s="8">
        <v>111</v>
      </c>
      <c r="AC35" s="8">
        <v>110.5</v>
      </c>
      <c r="AD35" s="8">
        <v>110.7</v>
      </c>
      <c r="AE35" s="8">
        <v>110.2</v>
      </c>
      <c r="AF35" s="8">
        <v>109.5</v>
      </c>
      <c r="AG35" s="8">
        <v>108.8</v>
      </c>
      <c r="AH35" s="8">
        <v>108.2</v>
      </c>
      <c r="AI35" s="8">
        <v>107.6</v>
      </c>
    </row>
    <row r="36" spans="1:35" x14ac:dyDescent="0.3">
      <c r="A36" s="13" t="s">
        <v>59</v>
      </c>
      <c r="B36" s="8">
        <v>351.8</v>
      </c>
      <c r="C36" s="8">
        <v>364.8</v>
      </c>
      <c r="D36" s="8">
        <v>373.1</v>
      </c>
      <c r="E36" s="8">
        <v>385.8</v>
      </c>
      <c r="F36" s="8">
        <v>400.9</v>
      </c>
      <c r="G36" s="8">
        <v>415.8</v>
      </c>
      <c r="H36" s="8">
        <v>426.5</v>
      </c>
      <c r="I36" s="8">
        <v>437.8</v>
      </c>
      <c r="J36" s="8">
        <v>448.5</v>
      </c>
      <c r="K36" s="8">
        <v>461.4</v>
      </c>
      <c r="L36" s="8">
        <v>472.1</v>
      </c>
      <c r="M36" s="8">
        <v>483.5</v>
      </c>
      <c r="N36" s="8">
        <v>495.3</v>
      </c>
      <c r="O36" s="8">
        <v>510.6</v>
      </c>
      <c r="P36" s="8">
        <v>529</v>
      </c>
      <c r="Q36" s="8">
        <v>545.9</v>
      </c>
      <c r="R36" s="8">
        <v>558.5</v>
      </c>
      <c r="S36" s="8">
        <v>567.70000000000005</v>
      </c>
      <c r="T36" s="8">
        <v>577.79999999999995</v>
      </c>
      <c r="U36" s="8">
        <v>590.4</v>
      </c>
      <c r="V36" s="8">
        <v>605.20000000000005</v>
      </c>
      <c r="W36" s="8">
        <v>621.6</v>
      </c>
      <c r="X36" s="8">
        <v>633.79999999999995</v>
      </c>
      <c r="Y36" s="8">
        <v>647.9</v>
      </c>
      <c r="Z36" s="8">
        <v>657.4</v>
      </c>
      <c r="AA36" s="8">
        <v>664.8</v>
      </c>
      <c r="AB36" s="8">
        <v>674.1</v>
      </c>
      <c r="AC36" s="8">
        <v>685.2</v>
      </c>
      <c r="AD36" s="8">
        <v>694.8</v>
      </c>
      <c r="AE36" s="8">
        <v>706.7</v>
      </c>
      <c r="AF36" s="8">
        <v>719.1</v>
      </c>
      <c r="AG36" s="8">
        <v>732.1</v>
      </c>
      <c r="AH36" s="8">
        <v>745.3</v>
      </c>
      <c r="AI36" s="8">
        <v>758.8</v>
      </c>
    </row>
    <row r="37" spans="1:35" x14ac:dyDescent="0.3">
      <c r="A37" s="13" t="s">
        <v>60</v>
      </c>
      <c r="B37" s="8">
        <v>635.1</v>
      </c>
      <c r="C37" s="8">
        <v>664.7</v>
      </c>
      <c r="D37" s="8">
        <v>705.2</v>
      </c>
      <c r="E37" s="8">
        <v>738</v>
      </c>
      <c r="F37" s="8">
        <v>775.4</v>
      </c>
      <c r="G37" s="8">
        <v>785.5</v>
      </c>
      <c r="H37" s="8">
        <v>798</v>
      </c>
      <c r="I37" s="8">
        <v>804.9</v>
      </c>
      <c r="J37" s="8">
        <v>831.7</v>
      </c>
      <c r="K37" s="8">
        <v>858.7</v>
      </c>
      <c r="L37" s="8">
        <v>896.6</v>
      </c>
      <c r="M37" s="8">
        <v>940.6</v>
      </c>
      <c r="N37" s="8">
        <v>985.4</v>
      </c>
      <c r="O37" s="8">
        <v>985.3</v>
      </c>
      <c r="P37" s="8">
        <v>1015.3</v>
      </c>
      <c r="Q37" s="8">
        <v>1054</v>
      </c>
      <c r="R37" s="8">
        <v>1071</v>
      </c>
      <c r="S37" s="8">
        <v>1084.4000000000001</v>
      </c>
      <c r="T37" s="8">
        <v>1112.5</v>
      </c>
      <c r="U37" s="8">
        <v>1148.2</v>
      </c>
      <c r="V37" s="8">
        <v>1183.0999999999999</v>
      </c>
      <c r="W37" s="8">
        <v>1222.5</v>
      </c>
      <c r="X37" s="8">
        <v>1257.5</v>
      </c>
      <c r="Y37" s="8">
        <v>1290.4000000000001</v>
      </c>
      <c r="Z37" s="8">
        <v>1288.7</v>
      </c>
      <c r="AA37" s="8">
        <v>1338.9</v>
      </c>
      <c r="AB37" s="8">
        <v>1382.2</v>
      </c>
      <c r="AC37" s="8">
        <v>1397</v>
      </c>
      <c r="AD37" s="8">
        <v>1411.7</v>
      </c>
      <c r="AE37" s="8">
        <v>1432.6</v>
      </c>
      <c r="AF37" s="8">
        <v>1458</v>
      </c>
      <c r="AG37" s="8">
        <v>1482.4</v>
      </c>
      <c r="AH37" s="8">
        <v>1507.3</v>
      </c>
      <c r="AI37" s="8">
        <v>1532.6</v>
      </c>
    </row>
    <row r="38" spans="1:35" x14ac:dyDescent="0.3">
      <c r="A38" s="13" t="s">
        <v>61</v>
      </c>
      <c r="B38" s="8">
        <v>739.7</v>
      </c>
      <c r="C38" s="8">
        <v>737.5</v>
      </c>
      <c r="D38" s="8">
        <v>745.6</v>
      </c>
      <c r="E38" s="8">
        <v>757.6</v>
      </c>
      <c r="F38" s="8">
        <v>765.8</v>
      </c>
      <c r="G38" s="8">
        <v>772.2</v>
      </c>
      <c r="H38" s="8">
        <v>783.6</v>
      </c>
      <c r="I38" s="8">
        <v>792.1</v>
      </c>
      <c r="J38" s="8">
        <v>809.6</v>
      </c>
      <c r="K38" s="8">
        <v>827.1</v>
      </c>
      <c r="L38" s="8">
        <v>825.1</v>
      </c>
      <c r="M38" s="8">
        <v>825.9</v>
      </c>
      <c r="N38" s="8">
        <v>833.6</v>
      </c>
      <c r="O38" s="8">
        <v>842.7</v>
      </c>
      <c r="P38" s="8">
        <v>844.9</v>
      </c>
      <c r="Q38" s="8">
        <v>849</v>
      </c>
      <c r="R38" s="8">
        <v>853.3</v>
      </c>
      <c r="S38" s="8">
        <v>850.9</v>
      </c>
      <c r="T38" s="8">
        <v>855.7</v>
      </c>
      <c r="U38" s="8">
        <v>856.1</v>
      </c>
      <c r="V38" s="8">
        <v>861.6</v>
      </c>
      <c r="W38" s="8">
        <v>871.3</v>
      </c>
      <c r="X38" s="8">
        <v>880.2</v>
      </c>
      <c r="Y38" s="8">
        <v>893.1</v>
      </c>
      <c r="Z38" s="8">
        <v>901.2</v>
      </c>
      <c r="AA38" s="8">
        <v>918.2</v>
      </c>
      <c r="AB38" s="8">
        <v>931.3</v>
      </c>
      <c r="AC38" s="8">
        <v>941</v>
      </c>
      <c r="AD38" s="8">
        <v>947.4</v>
      </c>
      <c r="AE38" s="8">
        <v>950.2</v>
      </c>
      <c r="AF38" s="8">
        <v>952.4</v>
      </c>
      <c r="AG38" s="8">
        <v>954.4</v>
      </c>
      <c r="AH38" s="8">
        <v>956.9</v>
      </c>
      <c r="AI38" s="8">
        <v>959.2</v>
      </c>
    </row>
    <row r="39" spans="1:35" x14ac:dyDescent="0.3">
      <c r="A39" s="14" t="s">
        <v>62</v>
      </c>
      <c r="B39" s="8">
        <v>680.9</v>
      </c>
      <c r="C39" s="8">
        <v>677.3</v>
      </c>
      <c r="D39" s="8">
        <v>684.6</v>
      </c>
      <c r="E39" s="8">
        <v>696.6</v>
      </c>
      <c r="F39" s="8">
        <v>701.3</v>
      </c>
      <c r="G39" s="8">
        <v>708.7</v>
      </c>
      <c r="H39" s="8">
        <v>719.6</v>
      </c>
      <c r="I39" s="8">
        <v>726.8</v>
      </c>
      <c r="J39" s="8">
        <v>740.8</v>
      </c>
      <c r="K39" s="8">
        <v>759.7</v>
      </c>
      <c r="L39" s="8">
        <v>766.1</v>
      </c>
      <c r="M39" s="8">
        <v>773.2</v>
      </c>
      <c r="N39" s="8">
        <v>783.4</v>
      </c>
      <c r="O39" s="8">
        <v>794.4</v>
      </c>
      <c r="P39" s="8">
        <v>802.8</v>
      </c>
      <c r="Q39" s="8">
        <v>808.1</v>
      </c>
      <c r="R39" s="8">
        <v>810.3</v>
      </c>
      <c r="S39" s="8">
        <v>814.7</v>
      </c>
      <c r="T39" s="8">
        <v>820</v>
      </c>
      <c r="U39" s="8">
        <v>820.3</v>
      </c>
      <c r="V39" s="8">
        <v>823.3</v>
      </c>
      <c r="W39" s="8">
        <v>831.9</v>
      </c>
      <c r="X39" s="8">
        <v>840</v>
      </c>
      <c r="Y39" s="8">
        <v>852.3</v>
      </c>
      <c r="Z39" s="8">
        <v>860</v>
      </c>
      <c r="AA39" s="8">
        <v>875.9</v>
      </c>
      <c r="AB39" s="8">
        <v>888.4</v>
      </c>
      <c r="AC39" s="8">
        <v>897.8</v>
      </c>
      <c r="AD39" s="8">
        <v>903.6</v>
      </c>
      <c r="AE39" s="8">
        <v>906.3</v>
      </c>
      <c r="AF39" s="8">
        <v>908.3</v>
      </c>
      <c r="AG39" s="8">
        <v>910.1</v>
      </c>
      <c r="AH39" s="8">
        <v>912.4</v>
      </c>
      <c r="AI39" s="8">
        <v>914.5</v>
      </c>
    </row>
    <row r="40" spans="1:35" x14ac:dyDescent="0.3">
      <c r="A40" s="14" t="s">
        <v>63</v>
      </c>
      <c r="B40" s="8">
        <v>58.8</v>
      </c>
      <c r="C40" s="8">
        <v>60.3</v>
      </c>
      <c r="D40" s="8">
        <v>61</v>
      </c>
      <c r="E40" s="8">
        <v>61.1</v>
      </c>
      <c r="F40" s="8">
        <v>64.400000000000006</v>
      </c>
      <c r="G40" s="8">
        <v>63.4</v>
      </c>
      <c r="H40" s="8">
        <v>64</v>
      </c>
      <c r="I40" s="8">
        <v>65.3</v>
      </c>
      <c r="J40" s="8">
        <v>68.8</v>
      </c>
      <c r="K40" s="8">
        <v>67.5</v>
      </c>
      <c r="L40" s="8">
        <v>59.1</v>
      </c>
      <c r="M40" s="8">
        <v>52.7</v>
      </c>
      <c r="N40" s="8">
        <v>50.3</v>
      </c>
      <c r="O40" s="8">
        <v>48.3</v>
      </c>
      <c r="P40" s="8">
        <v>42</v>
      </c>
      <c r="Q40" s="8">
        <v>40.9</v>
      </c>
      <c r="R40" s="8">
        <v>43.1</v>
      </c>
      <c r="S40" s="8">
        <v>36.299999999999997</v>
      </c>
      <c r="T40" s="8">
        <v>35.6</v>
      </c>
      <c r="U40" s="8">
        <v>35.799999999999997</v>
      </c>
      <c r="V40" s="8">
        <v>38.299999999999997</v>
      </c>
      <c r="W40" s="8">
        <v>39.4</v>
      </c>
      <c r="X40" s="8">
        <v>40.200000000000003</v>
      </c>
      <c r="Y40" s="8">
        <v>40.9</v>
      </c>
      <c r="Z40" s="8">
        <v>41.3</v>
      </c>
      <c r="AA40" s="8">
        <v>42.3</v>
      </c>
      <c r="AB40" s="8">
        <v>42.9</v>
      </c>
      <c r="AC40" s="8">
        <v>43.2</v>
      </c>
      <c r="AD40" s="8">
        <v>43.8</v>
      </c>
      <c r="AE40" s="8">
        <v>43.9</v>
      </c>
      <c r="AF40" s="8">
        <v>44.1</v>
      </c>
      <c r="AG40" s="8">
        <v>44.3</v>
      </c>
      <c r="AH40" s="8">
        <v>44.5</v>
      </c>
      <c r="AI40" s="8">
        <v>44.7</v>
      </c>
    </row>
    <row r="41" spans="1:35" x14ac:dyDescent="0.3">
      <c r="A41" s="13" t="s">
        <v>69</v>
      </c>
      <c r="B41" s="8">
        <v>3.2</v>
      </c>
      <c r="C41" s="8">
        <v>7.8</v>
      </c>
      <c r="D41" s="8">
        <v>13.1</v>
      </c>
      <c r="E41" s="8">
        <v>16.399999999999999</v>
      </c>
      <c r="F41" s="8">
        <v>15.6</v>
      </c>
      <c r="G41" s="8">
        <v>16.399999999999999</v>
      </c>
      <c r="H41" s="8">
        <v>16.7</v>
      </c>
      <c r="I41" s="8">
        <v>17.2</v>
      </c>
      <c r="J41" s="8">
        <v>19</v>
      </c>
      <c r="K41" s="8">
        <v>25.3</v>
      </c>
      <c r="L41" s="8">
        <v>34</v>
      </c>
      <c r="M41" s="8">
        <v>44.8</v>
      </c>
      <c r="N41" s="8">
        <v>62.2</v>
      </c>
      <c r="O41" s="8">
        <v>79.3</v>
      </c>
      <c r="P41" s="8">
        <v>93.2</v>
      </c>
      <c r="Q41" s="8">
        <v>104.6</v>
      </c>
      <c r="R41" s="8">
        <v>110.4</v>
      </c>
      <c r="S41" s="8">
        <v>116.8</v>
      </c>
      <c r="T41" s="8">
        <v>121.6</v>
      </c>
      <c r="U41" s="8">
        <v>125.7</v>
      </c>
      <c r="V41" s="8">
        <v>128.80000000000001</v>
      </c>
      <c r="W41" s="8">
        <v>134.4</v>
      </c>
      <c r="X41" s="8">
        <v>137.1</v>
      </c>
      <c r="Y41" s="8">
        <v>138.4</v>
      </c>
      <c r="Z41" s="8">
        <v>138.69999999999999</v>
      </c>
      <c r="AA41" s="8">
        <v>139</v>
      </c>
      <c r="AB41" s="8">
        <v>136.9</v>
      </c>
      <c r="AC41" s="8">
        <v>137.6</v>
      </c>
      <c r="AD41" s="8">
        <v>137.5</v>
      </c>
      <c r="AE41" s="8">
        <v>137.9</v>
      </c>
      <c r="AF41" s="8">
        <v>138.30000000000001</v>
      </c>
      <c r="AG41" s="8">
        <v>138.69999999999999</v>
      </c>
      <c r="AH41" s="8">
        <v>139.1</v>
      </c>
      <c r="AI41" s="8">
        <v>139.5</v>
      </c>
    </row>
    <row r="42" spans="1:35" x14ac:dyDescent="0.3">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row>
  </sheetData>
  <mergeCells count="2">
    <mergeCell ref="A1:AI1"/>
    <mergeCell ref="A2:A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4AE68-92AD-4621-B35A-125700E17B7E}">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4" width="5" style="1" bestFit="1" customWidth="1"/>
    <col min="15" max="15" width="5.33203125" style="1" bestFit="1" customWidth="1"/>
    <col min="16" max="18" width="5" style="1" bestFit="1" customWidth="1"/>
    <col min="19" max="19" width="5.33203125" style="1" bestFit="1" customWidth="1"/>
    <col min="20" max="21" width="5" style="1" bestFit="1" customWidth="1"/>
    <col min="22" max="22" width="5.33203125" style="1" bestFit="1" customWidth="1"/>
    <col min="23" max="23" width="5" style="1" bestFit="1" customWidth="1"/>
    <col min="24" max="24" width="5.33203125" style="1" bestFit="1" customWidth="1"/>
    <col min="25" max="27" width="5" style="1" bestFit="1" customWidth="1"/>
    <col min="28" max="28" width="5.33203125" style="1" bestFit="1" customWidth="1"/>
    <col min="29" max="35" width="5" style="1" bestFit="1" customWidth="1"/>
    <col min="36" max="16384" width="9.109375" style="1"/>
  </cols>
  <sheetData>
    <row r="1" spans="1:35" ht="15" customHeight="1" x14ac:dyDescent="0.3">
      <c r="A1" s="28" t="s">
        <v>48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38</v>
      </c>
      <c r="B4" s="6">
        <v>3.5</v>
      </c>
      <c r="C4" s="6">
        <v>4.5</v>
      </c>
      <c r="D4" s="6">
        <v>5.2</v>
      </c>
      <c r="E4" s="6">
        <v>1.3</v>
      </c>
      <c r="F4" s="6">
        <v>8.6</v>
      </c>
      <c r="G4" s="6">
        <v>-1.4</v>
      </c>
      <c r="H4" s="6">
        <v>4.0999999999999996</v>
      </c>
      <c r="I4" s="6">
        <v>-0.6</v>
      </c>
      <c r="J4" s="6">
        <v>7.8</v>
      </c>
      <c r="K4" s="6">
        <v>-3</v>
      </c>
      <c r="L4" s="6">
        <v>4</v>
      </c>
      <c r="M4" s="6">
        <v>1.9</v>
      </c>
      <c r="N4" s="6">
        <v>5.8</v>
      </c>
      <c r="O4" s="6">
        <v>-9.3000000000000007</v>
      </c>
      <c r="P4" s="6">
        <v>9.6</v>
      </c>
      <c r="Q4" s="6">
        <v>1.2</v>
      </c>
      <c r="R4" s="6">
        <v>6.7</v>
      </c>
      <c r="S4" s="6">
        <v>-14.9</v>
      </c>
      <c r="T4" s="6">
        <v>-2.5</v>
      </c>
      <c r="U4" s="6">
        <v>17.7</v>
      </c>
      <c r="V4" s="6">
        <v>-10.5</v>
      </c>
      <c r="W4" s="6">
        <v>3.9</v>
      </c>
      <c r="X4" s="6">
        <v>-9.3000000000000007</v>
      </c>
      <c r="Y4" s="6">
        <v>0</v>
      </c>
      <c r="Z4" s="6">
        <v>-2.1</v>
      </c>
      <c r="AA4" s="6">
        <v>3.4</v>
      </c>
      <c r="AB4" s="6">
        <v>-12.4</v>
      </c>
      <c r="AC4" s="6">
        <v>3.9</v>
      </c>
      <c r="AD4" s="6">
        <v>10.8</v>
      </c>
      <c r="AE4" s="6">
        <v>1.7</v>
      </c>
      <c r="AF4" s="6">
        <v>0.8</v>
      </c>
      <c r="AG4" s="6">
        <v>1.1000000000000001</v>
      </c>
      <c r="AH4" s="6">
        <v>1.2</v>
      </c>
      <c r="AI4" s="6">
        <v>1.2</v>
      </c>
    </row>
    <row r="5" spans="1:35" x14ac:dyDescent="0.3">
      <c r="A5" s="12" t="s">
        <v>39</v>
      </c>
      <c r="B5" s="8">
        <v>6.9</v>
      </c>
      <c r="C5" s="8">
        <v>4</v>
      </c>
      <c r="D5" s="8">
        <v>-3.3</v>
      </c>
      <c r="E5" s="8">
        <v>-0.2</v>
      </c>
      <c r="F5" s="8">
        <v>9.1</v>
      </c>
      <c r="G5" s="8">
        <v>-4.0999999999999996</v>
      </c>
      <c r="H5" s="8">
        <v>-1.2</v>
      </c>
      <c r="I5" s="8">
        <v>4.0999999999999996</v>
      </c>
      <c r="J5" s="8">
        <v>5.2</v>
      </c>
      <c r="K5" s="8">
        <v>7.3</v>
      </c>
      <c r="L5" s="8">
        <v>-1</v>
      </c>
      <c r="M5" s="8">
        <v>-0.3</v>
      </c>
      <c r="N5" s="8">
        <v>-2.1</v>
      </c>
      <c r="O5" s="8">
        <v>-17</v>
      </c>
      <c r="P5" s="8">
        <v>11.7</v>
      </c>
      <c r="Q5" s="8">
        <v>-4</v>
      </c>
      <c r="R5" s="8">
        <v>-4.2</v>
      </c>
      <c r="S5" s="8">
        <v>-2.4</v>
      </c>
      <c r="T5" s="8">
        <v>4.9000000000000004</v>
      </c>
      <c r="U5" s="8">
        <v>12.3</v>
      </c>
      <c r="V5" s="8">
        <v>-3.4</v>
      </c>
      <c r="W5" s="8">
        <v>-4.5</v>
      </c>
      <c r="X5" s="8">
        <v>-10.3</v>
      </c>
      <c r="Y5" s="8">
        <v>6.5</v>
      </c>
      <c r="Z5" s="8">
        <v>-3.8</v>
      </c>
      <c r="AA5" s="8">
        <v>6.8</v>
      </c>
      <c r="AB5" s="8">
        <v>-4.2</v>
      </c>
      <c r="AC5" s="8">
        <v>-5.6</v>
      </c>
      <c r="AD5" s="8">
        <v>-2.7</v>
      </c>
      <c r="AE5" s="8">
        <v>0.8</v>
      </c>
      <c r="AF5" s="8">
        <v>0.6</v>
      </c>
      <c r="AG5" s="8">
        <v>0.7</v>
      </c>
      <c r="AH5" s="8">
        <v>0.8</v>
      </c>
      <c r="AI5" s="8">
        <v>0.5</v>
      </c>
    </row>
    <row r="6" spans="1:35" x14ac:dyDescent="0.3">
      <c r="A6" s="12" t="s">
        <v>40</v>
      </c>
      <c r="B6" s="8">
        <v>4.8</v>
      </c>
      <c r="C6" s="8">
        <v>7.8</v>
      </c>
      <c r="D6" s="8">
        <v>3.7</v>
      </c>
      <c r="E6" s="8">
        <v>2.7</v>
      </c>
      <c r="F6" s="8">
        <v>3.8</v>
      </c>
      <c r="G6" s="8">
        <v>0.9</v>
      </c>
      <c r="H6" s="8">
        <v>3.6</v>
      </c>
      <c r="I6" s="8">
        <v>3.2</v>
      </c>
      <c r="J6" s="8">
        <v>6.4</v>
      </c>
      <c r="K6" s="8">
        <v>2.2000000000000002</v>
      </c>
      <c r="L6" s="8">
        <v>-2.1</v>
      </c>
      <c r="M6" s="8">
        <v>7.4</v>
      </c>
      <c r="N6" s="8">
        <v>-2.5</v>
      </c>
      <c r="O6" s="8">
        <v>3.9</v>
      </c>
      <c r="P6" s="8">
        <v>5</v>
      </c>
      <c r="Q6" s="8">
        <v>-1.2</v>
      </c>
      <c r="R6" s="8">
        <v>-0.3</v>
      </c>
      <c r="S6" s="8">
        <v>3.3</v>
      </c>
      <c r="T6" s="8">
        <v>5.9</v>
      </c>
      <c r="U6" s="8">
        <v>2.9</v>
      </c>
      <c r="V6" s="8">
        <v>-0.9</v>
      </c>
      <c r="W6" s="8">
        <v>0.8</v>
      </c>
      <c r="X6" s="8">
        <v>-0.1</v>
      </c>
      <c r="Y6" s="8">
        <v>3.6</v>
      </c>
      <c r="Z6" s="8">
        <v>5.7</v>
      </c>
      <c r="AA6" s="8">
        <v>-5</v>
      </c>
      <c r="AB6" s="8">
        <v>-0.6</v>
      </c>
      <c r="AC6" s="8">
        <v>-0.6</v>
      </c>
      <c r="AD6" s="8">
        <v>0.1</v>
      </c>
      <c r="AE6" s="8">
        <v>1.2</v>
      </c>
      <c r="AF6" s="8">
        <v>1.3</v>
      </c>
      <c r="AG6" s="8">
        <v>1</v>
      </c>
      <c r="AH6" s="8">
        <v>1</v>
      </c>
      <c r="AI6" s="8">
        <v>0.9</v>
      </c>
    </row>
    <row r="7" spans="1:35" x14ac:dyDescent="0.3">
      <c r="A7" s="12" t="s">
        <v>41</v>
      </c>
      <c r="B7" s="8">
        <v>0.7</v>
      </c>
      <c r="C7" s="8">
        <v>2.2999999999999998</v>
      </c>
      <c r="D7" s="8">
        <v>-1.8</v>
      </c>
      <c r="E7" s="8">
        <v>0.3</v>
      </c>
      <c r="F7" s="8">
        <v>3.1</v>
      </c>
      <c r="G7" s="8">
        <v>1.1000000000000001</v>
      </c>
      <c r="H7" s="8">
        <v>-1.2</v>
      </c>
      <c r="I7" s="8">
        <v>3.8</v>
      </c>
      <c r="J7" s="8">
        <v>7.4</v>
      </c>
      <c r="K7" s="8">
        <v>4.3</v>
      </c>
      <c r="L7" s="8">
        <v>3.7</v>
      </c>
      <c r="M7" s="8">
        <v>-2.7</v>
      </c>
      <c r="N7" s="8">
        <v>-0.7</v>
      </c>
      <c r="O7" s="8">
        <v>0.4</v>
      </c>
      <c r="P7" s="8">
        <v>-0.4</v>
      </c>
      <c r="Q7" s="8">
        <v>-1.7</v>
      </c>
      <c r="R7" s="8">
        <v>2.2999999999999998</v>
      </c>
      <c r="S7" s="8">
        <v>0.5</v>
      </c>
      <c r="T7" s="8">
        <v>0.7</v>
      </c>
      <c r="U7" s="8">
        <v>4.5</v>
      </c>
      <c r="V7" s="8">
        <v>-0.9</v>
      </c>
      <c r="W7" s="8">
        <v>-0.1</v>
      </c>
      <c r="X7" s="8">
        <v>2.7</v>
      </c>
      <c r="Y7" s="8">
        <v>0.2</v>
      </c>
      <c r="Z7" s="8">
        <v>-0.2</v>
      </c>
      <c r="AA7" s="8">
        <v>-3.6</v>
      </c>
      <c r="AB7" s="8">
        <v>-4.9000000000000004</v>
      </c>
      <c r="AC7" s="8">
        <v>-0.1</v>
      </c>
      <c r="AD7" s="8">
        <v>1</v>
      </c>
      <c r="AE7" s="8">
        <v>1.1000000000000001</v>
      </c>
      <c r="AF7" s="8">
        <v>0.4</v>
      </c>
      <c r="AG7" s="8">
        <v>0.1</v>
      </c>
      <c r="AH7" s="8">
        <v>0.4</v>
      </c>
      <c r="AI7" s="8">
        <v>0.5</v>
      </c>
    </row>
    <row r="8" spans="1:35" x14ac:dyDescent="0.3">
      <c r="A8" s="12" t="s">
        <v>42</v>
      </c>
      <c r="B8" s="8">
        <v>-0.8</v>
      </c>
      <c r="C8" s="8">
        <v>0.9</v>
      </c>
      <c r="D8" s="8">
        <v>0.5</v>
      </c>
      <c r="E8" s="8">
        <v>2.2000000000000002</v>
      </c>
      <c r="F8" s="8">
        <v>-1</v>
      </c>
      <c r="G8" s="8">
        <v>1</v>
      </c>
      <c r="H8" s="8">
        <v>0.4</v>
      </c>
      <c r="I8" s="8">
        <v>0.3</v>
      </c>
      <c r="J8" s="8">
        <v>2.2000000000000002</v>
      </c>
      <c r="K8" s="8">
        <v>1.6</v>
      </c>
      <c r="L8" s="8">
        <v>0.7</v>
      </c>
      <c r="M8" s="8">
        <v>1.1000000000000001</v>
      </c>
      <c r="N8" s="8">
        <v>0</v>
      </c>
      <c r="O8" s="8">
        <v>-0.8</v>
      </c>
      <c r="P8" s="8">
        <v>0.3</v>
      </c>
      <c r="Q8" s="8">
        <v>0</v>
      </c>
      <c r="R8" s="8">
        <v>0.6</v>
      </c>
      <c r="S8" s="8">
        <v>0.8</v>
      </c>
      <c r="T8" s="8">
        <v>0.8</v>
      </c>
      <c r="U8" s="8">
        <v>1</v>
      </c>
      <c r="V8" s="8">
        <v>-0.1</v>
      </c>
      <c r="W8" s="8">
        <v>-0.2</v>
      </c>
      <c r="X8" s="8">
        <v>0.9</v>
      </c>
      <c r="Y8" s="8">
        <v>0.4</v>
      </c>
      <c r="Z8" s="8">
        <v>5.2</v>
      </c>
      <c r="AA8" s="8">
        <v>-0.7</v>
      </c>
      <c r="AB8" s="8">
        <v>-1.4</v>
      </c>
      <c r="AC8" s="8">
        <v>0.5</v>
      </c>
      <c r="AD8" s="8">
        <v>1</v>
      </c>
      <c r="AE8" s="8">
        <v>0.4</v>
      </c>
      <c r="AF8" s="8">
        <v>0.3</v>
      </c>
      <c r="AG8" s="8">
        <v>0.4</v>
      </c>
      <c r="AH8" s="8">
        <v>0.4</v>
      </c>
      <c r="AI8" s="8">
        <v>0.4</v>
      </c>
    </row>
    <row r="9" spans="1:35" x14ac:dyDescent="0.3">
      <c r="A9" s="7" t="s">
        <v>43</v>
      </c>
      <c r="B9" s="8">
        <v>-2.8</v>
      </c>
      <c r="C9" s="8">
        <v>-0.3</v>
      </c>
      <c r="D9" s="8">
        <v>3.2</v>
      </c>
      <c r="E9" s="8">
        <v>0.8</v>
      </c>
      <c r="F9" s="8">
        <v>4.5999999999999996</v>
      </c>
      <c r="G9" s="8">
        <v>1.7</v>
      </c>
      <c r="H9" s="8">
        <v>5.7</v>
      </c>
      <c r="I9" s="8">
        <v>3.3</v>
      </c>
      <c r="J9" s="8">
        <v>2.2999999999999998</v>
      </c>
      <c r="K9" s="8">
        <v>4.2</v>
      </c>
      <c r="L9" s="8">
        <v>-0.2</v>
      </c>
      <c r="M9" s="8">
        <v>2</v>
      </c>
      <c r="N9" s="8">
        <v>2.7</v>
      </c>
      <c r="O9" s="8">
        <v>0</v>
      </c>
      <c r="P9" s="8">
        <v>4.7</v>
      </c>
      <c r="Q9" s="8">
        <v>1.8</v>
      </c>
      <c r="R9" s="8">
        <v>4.3</v>
      </c>
      <c r="S9" s="8">
        <v>1.1000000000000001</v>
      </c>
      <c r="T9" s="8">
        <v>4.7</v>
      </c>
      <c r="U9" s="8">
        <v>3.9</v>
      </c>
      <c r="V9" s="8">
        <v>-0.6</v>
      </c>
      <c r="W9" s="8">
        <v>0.2</v>
      </c>
      <c r="X9" s="8">
        <v>1.5</v>
      </c>
      <c r="Y9" s="8">
        <v>-0.5</v>
      </c>
      <c r="Z9" s="8">
        <v>-2.2999999999999998</v>
      </c>
      <c r="AA9" s="8">
        <v>-1.1000000000000001</v>
      </c>
      <c r="AB9" s="8">
        <v>3.4</v>
      </c>
      <c r="AC9" s="8">
        <v>-4.0999999999999996</v>
      </c>
      <c r="AD9" s="8">
        <v>-1.7</v>
      </c>
      <c r="AE9" s="8">
        <v>0.9</v>
      </c>
      <c r="AF9" s="8">
        <v>1.1000000000000001</v>
      </c>
      <c r="AG9" s="8">
        <v>1.1000000000000001</v>
      </c>
      <c r="AH9" s="8">
        <v>1.1000000000000001</v>
      </c>
      <c r="AI9" s="8">
        <v>1</v>
      </c>
    </row>
    <row r="10" spans="1:35" x14ac:dyDescent="0.3">
      <c r="A10" s="7" t="s">
        <v>44</v>
      </c>
      <c r="B10" s="8">
        <v>-1</v>
      </c>
      <c r="C10" s="8">
        <v>1.2</v>
      </c>
      <c r="D10" s="8">
        <v>-3.5</v>
      </c>
      <c r="E10" s="8">
        <v>3.7</v>
      </c>
      <c r="F10" s="8">
        <v>-4.7</v>
      </c>
      <c r="G10" s="8">
        <v>3.7</v>
      </c>
      <c r="H10" s="8">
        <v>1.7</v>
      </c>
      <c r="I10" s="8">
        <v>5.2</v>
      </c>
      <c r="J10" s="8">
        <v>4.2</v>
      </c>
      <c r="K10" s="8">
        <v>-1.6</v>
      </c>
      <c r="L10" s="8">
        <v>2.2000000000000002</v>
      </c>
      <c r="M10" s="8">
        <v>4.4000000000000004</v>
      </c>
      <c r="N10" s="8">
        <v>1.3</v>
      </c>
      <c r="O10" s="8">
        <v>-0.5</v>
      </c>
      <c r="P10" s="8">
        <v>0.8</v>
      </c>
      <c r="Q10" s="8">
        <v>-1.1000000000000001</v>
      </c>
      <c r="R10" s="8">
        <v>-1.9</v>
      </c>
      <c r="S10" s="8">
        <v>2</v>
      </c>
      <c r="T10" s="8">
        <v>1.4</v>
      </c>
      <c r="U10" s="8">
        <v>1.5</v>
      </c>
      <c r="V10" s="8">
        <v>0.8</v>
      </c>
      <c r="W10" s="8">
        <v>-4.0999999999999996</v>
      </c>
      <c r="X10" s="8">
        <v>1.4</v>
      </c>
      <c r="Y10" s="8">
        <v>-0.2</v>
      </c>
      <c r="Z10" s="8">
        <v>5.0999999999999996</v>
      </c>
      <c r="AA10" s="8">
        <v>2.6</v>
      </c>
      <c r="AB10" s="8">
        <v>-4.0999999999999996</v>
      </c>
      <c r="AC10" s="8">
        <v>4.0999999999999996</v>
      </c>
      <c r="AD10" s="8">
        <v>1.6</v>
      </c>
      <c r="AE10" s="8">
        <v>0.7</v>
      </c>
      <c r="AF10" s="8">
        <v>0.5</v>
      </c>
      <c r="AG10" s="8">
        <v>0.8</v>
      </c>
      <c r="AH10" s="8">
        <v>0.7</v>
      </c>
      <c r="AI10" s="8">
        <v>0.6</v>
      </c>
    </row>
    <row r="11" spans="1:35" x14ac:dyDescent="0.3">
      <c r="A11" s="7" t="s">
        <v>45</v>
      </c>
      <c r="B11" s="8">
        <v>3.9</v>
      </c>
      <c r="C11" s="8">
        <v>6.3</v>
      </c>
      <c r="D11" s="8">
        <v>3</v>
      </c>
      <c r="E11" s="8">
        <v>14.2</v>
      </c>
      <c r="F11" s="8">
        <v>-0.5</v>
      </c>
      <c r="G11" s="8">
        <v>-0.6</v>
      </c>
      <c r="H11" s="8">
        <v>6.3</v>
      </c>
      <c r="I11" s="8">
        <v>-7.8</v>
      </c>
      <c r="J11" s="8">
        <v>9</v>
      </c>
      <c r="K11" s="8">
        <v>5.5</v>
      </c>
      <c r="L11" s="8">
        <v>9.6999999999999993</v>
      </c>
      <c r="M11" s="8">
        <v>-3.2</v>
      </c>
      <c r="N11" s="8">
        <v>-1.7</v>
      </c>
      <c r="O11" s="8">
        <v>-4.7</v>
      </c>
      <c r="P11" s="8">
        <v>3.3</v>
      </c>
      <c r="Q11" s="8">
        <v>-3</v>
      </c>
      <c r="R11" s="8">
        <v>7.6</v>
      </c>
      <c r="S11" s="8">
        <v>-2.2000000000000002</v>
      </c>
      <c r="T11" s="8">
        <v>-2.8</v>
      </c>
      <c r="U11" s="8">
        <v>-1.7</v>
      </c>
      <c r="V11" s="8">
        <v>0.2</v>
      </c>
      <c r="W11" s="8">
        <v>5.8</v>
      </c>
      <c r="X11" s="8">
        <v>4.4000000000000004</v>
      </c>
      <c r="Y11" s="8">
        <v>2.7</v>
      </c>
      <c r="Z11" s="8">
        <v>2.6</v>
      </c>
      <c r="AA11" s="8">
        <v>1.8</v>
      </c>
      <c r="AB11" s="8">
        <v>-4.0999999999999996</v>
      </c>
      <c r="AC11" s="8">
        <v>-1.5</v>
      </c>
      <c r="AD11" s="8">
        <v>3.5</v>
      </c>
      <c r="AE11" s="8">
        <v>1.8</v>
      </c>
      <c r="AF11" s="8">
        <v>1.8</v>
      </c>
      <c r="AG11" s="8">
        <v>1.7</v>
      </c>
      <c r="AH11" s="8">
        <v>1.7</v>
      </c>
      <c r="AI11" s="8">
        <v>1.7</v>
      </c>
    </row>
    <row r="12" spans="1:35" x14ac:dyDescent="0.3">
      <c r="A12" s="7" t="s">
        <v>46</v>
      </c>
      <c r="B12" s="8">
        <v>1.1000000000000001</v>
      </c>
      <c r="C12" s="8">
        <v>0.6</v>
      </c>
      <c r="D12" s="8">
        <v>4.5</v>
      </c>
      <c r="E12" s="8">
        <v>2.8</v>
      </c>
      <c r="F12" s="8">
        <v>-0.7</v>
      </c>
      <c r="G12" s="8">
        <v>0</v>
      </c>
      <c r="H12" s="8">
        <v>-1.5</v>
      </c>
      <c r="I12" s="8">
        <v>-0.6</v>
      </c>
      <c r="J12" s="8">
        <v>1.4</v>
      </c>
      <c r="K12" s="8">
        <v>-2.8</v>
      </c>
      <c r="L12" s="8">
        <v>-2.5</v>
      </c>
      <c r="M12" s="8">
        <v>0.1</v>
      </c>
      <c r="N12" s="8">
        <v>-0.2</v>
      </c>
      <c r="O12" s="8">
        <v>0.1</v>
      </c>
      <c r="P12" s="8">
        <v>-2.9</v>
      </c>
      <c r="Q12" s="8">
        <v>-1.4</v>
      </c>
      <c r="R12" s="8">
        <v>1.6</v>
      </c>
      <c r="S12" s="8">
        <v>-1</v>
      </c>
      <c r="T12" s="8">
        <v>-3.1</v>
      </c>
      <c r="U12" s="8">
        <v>-0.7</v>
      </c>
      <c r="V12" s="8">
        <v>-1</v>
      </c>
      <c r="W12" s="8">
        <v>-1</v>
      </c>
      <c r="X12" s="8">
        <v>-0.1</v>
      </c>
      <c r="Y12" s="8">
        <v>0.1</v>
      </c>
      <c r="Z12" s="8">
        <v>-9.6999999999999993</v>
      </c>
      <c r="AA12" s="8">
        <v>8.5</v>
      </c>
      <c r="AB12" s="8">
        <v>5.3</v>
      </c>
      <c r="AC12" s="8">
        <v>0.9</v>
      </c>
      <c r="AD12" s="8">
        <v>0.2</v>
      </c>
      <c r="AE12" s="8">
        <v>-0.5</v>
      </c>
      <c r="AF12" s="8">
        <v>-0.4</v>
      </c>
      <c r="AG12" s="8">
        <v>-0.4</v>
      </c>
      <c r="AH12" s="8">
        <v>-0.5</v>
      </c>
      <c r="AI12" s="8">
        <v>-0.6</v>
      </c>
    </row>
    <row r="13" spans="1:35" x14ac:dyDescent="0.3">
      <c r="A13" s="7" t="s">
        <v>47</v>
      </c>
      <c r="B13" s="8">
        <v>-2.7</v>
      </c>
      <c r="C13" s="8">
        <v>-1.1000000000000001</v>
      </c>
      <c r="D13" s="8">
        <v>-1.2</v>
      </c>
      <c r="E13" s="8">
        <v>-1.7</v>
      </c>
      <c r="F13" s="8">
        <v>-1.7</v>
      </c>
      <c r="G13" s="8">
        <v>-0.3</v>
      </c>
      <c r="H13" s="8">
        <v>-1.7</v>
      </c>
      <c r="I13" s="8">
        <v>-1</v>
      </c>
      <c r="J13" s="8">
        <v>-0.4</v>
      </c>
      <c r="K13" s="8">
        <v>3.3</v>
      </c>
      <c r="L13" s="8">
        <v>-1</v>
      </c>
      <c r="M13" s="8">
        <v>0.2</v>
      </c>
      <c r="N13" s="8">
        <v>-1</v>
      </c>
      <c r="O13" s="8">
        <v>-0.5</v>
      </c>
      <c r="P13" s="8">
        <v>-0.5</v>
      </c>
      <c r="Q13" s="8">
        <v>1.2</v>
      </c>
      <c r="R13" s="8">
        <v>-0.4</v>
      </c>
      <c r="S13" s="8">
        <v>1.5</v>
      </c>
      <c r="T13" s="8">
        <v>1.4</v>
      </c>
      <c r="U13" s="8">
        <v>1.4</v>
      </c>
      <c r="V13" s="8">
        <v>0.3</v>
      </c>
      <c r="W13" s="8">
        <v>1</v>
      </c>
      <c r="X13" s="8">
        <v>0.4</v>
      </c>
      <c r="Y13" s="8">
        <v>0.9</v>
      </c>
      <c r="Z13" s="8">
        <v>10.9</v>
      </c>
      <c r="AA13" s="8">
        <v>-3.8</v>
      </c>
      <c r="AB13" s="8">
        <v>-1.7</v>
      </c>
      <c r="AC13" s="8">
        <v>0.4</v>
      </c>
      <c r="AD13" s="8">
        <v>1.1000000000000001</v>
      </c>
      <c r="AE13" s="8">
        <v>0.4</v>
      </c>
      <c r="AF13" s="8">
        <v>0.1</v>
      </c>
      <c r="AG13" s="8">
        <v>0.2</v>
      </c>
      <c r="AH13" s="8">
        <v>0.3</v>
      </c>
      <c r="AI13" s="8">
        <v>0.4</v>
      </c>
    </row>
    <row r="14" spans="1:35" x14ac:dyDescent="0.3">
      <c r="A14" s="12" t="s">
        <v>13</v>
      </c>
      <c r="B14" s="8">
        <v>1</v>
      </c>
      <c r="C14" s="8">
        <v>2.6</v>
      </c>
      <c r="D14" s="8">
        <v>0.9</v>
      </c>
      <c r="E14" s="8">
        <v>1.8</v>
      </c>
      <c r="F14" s="8">
        <v>0.8</v>
      </c>
      <c r="G14" s="8">
        <v>0.8</v>
      </c>
      <c r="H14" s="8">
        <v>0.8</v>
      </c>
      <c r="I14" s="8">
        <v>1.1000000000000001</v>
      </c>
      <c r="J14" s="8">
        <v>3.4</v>
      </c>
      <c r="K14" s="8">
        <v>1.9</v>
      </c>
      <c r="L14" s="8">
        <v>0.2</v>
      </c>
      <c r="M14" s="8">
        <v>1.9</v>
      </c>
      <c r="N14" s="8">
        <v>-0.4</v>
      </c>
      <c r="O14" s="8">
        <v>-0.6</v>
      </c>
      <c r="P14" s="8">
        <v>1.5</v>
      </c>
      <c r="Q14" s="8">
        <v>-0.5</v>
      </c>
      <c r="R14" s="8">
        <v>0.5</v>
      </c>
      <c r="S14" s="8">
        <v>0.8</v>
      </c>
      <c r="T14" s="8">
        <v>1.6</v>
      </c>
      <c r="U14" s="8">
        <v>1.9</v>
      </c>
      <c r="V14" s="8">
        <v>-0.6</v>
      </c>
      <c r="W14" s="8">
        <v>-0.2</v>
      </c>
      <c r="X14" s="8">
        <v>0.3</v>
      </c>
      <c r="Y14" s="8">
        <v>1.1000000000000001</v>
      </c>
      <c r="Z14" s="8">
        <v>4.5</v>
      </c>
      <c r="AA14" s="8">
        <v>-1.4</v>
      </c>
      <c r="AB14" s="8">
        <v>-1.7</v>
      </c>
      <c r="AC14" s="8">
        <v>0</v>
      </c>
      <c r="AD14" s="8">
        <v>0.8</v>
      </c>
      <c r="AE14" s="8">
        <v>0.6</v>
      </c>
      <c r="AF14" s="8">
        <v>0.4</v>
      </c>
      <c r="AG14" s="8">
        <v>0.4</v>
      </c>
      <c r="AH14" s="8">
        <v>0.5</v>
      </c>
      <c r="AI14" s="8">
        <v>0.4</v>
      </c>
    </row>
    <row r="15" spans="1:35" x14ac:dyDescent="0.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sheetData>
  <mergeCells count="2">
    <mergeCell ref="A1:AI1"/>
    <mergeCell ref="A2:A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AED7A-DD52-4EAE-8ADF-9814945F9654}">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36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38</v>
      </c>
      <c r="B4" s="6">
        <v>2.6</v>
      </c>
      <c r="C4" s="6">
        <v>2.4</v>
      </c>
      <c r="D4" s="6">
        <v>-0.8</v>
      </c>
      <c r="E4" s="6">
        <v>4.5999999999999996</v>
      </c>
      <c r="F4" s="6">
        <v>-0.9</v>
      </c>
      <c r="G4" s="6">
        <v>5</v>
      </c>
      <c r="H4" s="6">
        <v>1.6</v>
      </c>
      <c r="I4" s="6">
        <v>2.4</v>
      </c>
      <c r="J4" s="6">
        <v>6.7</v>
      </c>
      <c r="K4" s="6">
        <v>-1.1000000000000001</v>
      </c>
      <c r="L4" s="6">
        <v>4.4000000000000004</v>
      </c>
      <c r="M4" s="6">
        <v>2.6</v>
      </c>
      <c r="N4" s="6">
        <v>2.6</v>
      </c>
      <c r="O4" s="6">
        <v>-0.5</v>
      </c>
      <c r="P4" s="6">
        <v>2.5</v>
      </c>
      <c r="Q4" s="6">
        <v>7.8</v>
      </c>
      <c r="R4" s="6">
        <v>3.9</v>
      </c>
      <c r="S4" s="6">
        <v>3.4</v>
      </c>
      <c r="T4" s="6">
        <v>4.2</v>
      </c>
      <c r="U4" s="6">
        <v>-0.1</v>
      </c>
      <c r="V4" s="6">
        <v>3.8</v>
      </c>
      <c r="W4" s="6">
        <v>5.9</v>
      </c>
      <c r="X4" s="6">
        <v>2.6</v>
      </c>
      <c r="Y4" s="6">
        <v>5.8</v>
      </c>
      <c r="Z4" s="6">
        <v>-2</v>
      </c>
      <c r="AA4" s="6">
        <v>-2.2000000000000002</v>
      </c>
      <c r="AB4" s="6">
        <v>6.1</v>
      </c>
      <c r="AC4" s="6">
        <v>7.4</v>
      </c>
      <c r="AD4" s="6">
        <v>3.6</v>
      </c>
      <c r="AE4" s="6">
        <v>3.5</v>
      </c>
      <c r="AF4" s="6">
        <v>2.2000000000000002</v>
      </c>
      <c r="AG4" s="6">
        <v>2.1</v>
      </c>
      <c r="AH4" s="6">
        <v>2.1</v>
      </c>
      <c r="AI4" s="6">
        <v>2.2000000000000002</v>
      </c>
    </row>
    <row r="5" spans="1:35" x14ac:dyDescent="0.3">
      <c r="A5" s="12" t="s">
        <v>39</v>
      </c>
      <c r="B5" s="8">
        <v>8</v>
      </c>
      <c r="C5" s="8">
        <v>9.4</v>
      </c>
      <c r="D5" s="8">
        <v>-4.0999999999999996</v>
      </c>
      <c r="E5" s="8">
        <v>2.9</v>
      </c>
      <c r="F5" s="8">
        <v>-5.0999999999999996</v>
      </c>
      <c r="G5" s="8">
        <v>2.4</v>
      </c>
      <c r="H5" s="8">
        <v>9.8000000000000007</v>
      </c>
      <c r="I5" s="8">
        <v>-1</v>
      </c>
      <c r="J5" s="8">
        <v>2.9</v>
      </c>
      <c r="K5" s="8">
        <v>3.1</v>
      </c>
      <c r="L5" s="8">
        <v>0.7</v>
      </c>
      <c r="M5" s="8">
        <v>3.2</v>
      </c>
      <c r="N5" s="8">
        <v>3.5</v>
      </c>
      <c r="O5" s="8">
        <v>-9.9</v>
      </c>
      <c r="P5" s="8">
        <v>-0.3</v>
      </c>
      <c r="Q5" s="8">
        <v>2.8</v>
      </c>
      <c r="R5" s="8">
        <v>2.2000000000000002</v>
      </c>
      <c r="S5" s="8">
        <v>2</v>
      </c>
      <c r="T5" s="8">
        <v>0.8</v>
      </c>
      <c r="U5" s="8">
        <v>0.3</v>
      </c>
      <c r="V5" s="8">
        <v>2.4</v>
      </c>
      <c r="W5" s="8">
        <v>-1.7</v>
      </c>
      <c r="X5" s="8">
        <v>2.8</v>
      </c>
      <c r="Y5" s="8">
        <v>0.4</v>
      </c>
      <c r="Z5" s="8">
        <v>-0.8</v>
      </c>
      <c r="AA5" s="8">
        <v>2</v>
      </c>
      <c r="AB5" s="8">
        <v>13</v>
      </c>
      <c r="AC5" s="8">
        <v>7.4</v>
      </c>
      <c r="AD5" s="8">
        <v>3.3</v>
      </c>
      <c r="AE5" s="8">
        <v>3.4</v>
      </c>
      <c r="AF5" s="8">
        <v>2.5</v>
      </c>
      <c r="AG5" s="8">
        <v>2.5</v>
      </c>
      <c r="AH5" s="8">
        <v>2.5</v>
      </c>
      <c r="AI5" s="8">
        <v>2.4</v>
      </c>
    </row>
    <row r="6" spans="1:35" x14ac:dyDescent="0.3">
      <c r="A6" s="12" t="s">
        <v>40</v>
      </c>
      <c r="B6" s="8">
        <v>2.2000000000000002</v>
      </c>
      <c r="C6" s="8">
        <v>3.8</v>
      </c>
      <c r="D6" s="8">
        <v>1.9</v>
      </c>
      <c r="E6" s="8">
        <v>3.7</v>
      </c>
      <c r="F6" s="8">
        <v>1.4</v>
      </c>
      <c r="G6" s="8">
        <v>3</v>
      </c>
      <c r="H6" s="8">
        <v>3.8</v>
      </c>
      <c r="I6" s="8">
        <v>2.2000000000000002</v>
      </c>
      <c r="J6" s="8">
        <v>3.2</v>
      </c>
      <c r="K6" s="8">
        <v>0.9</v>
      </c>
      <c r="L6" s="8">
        <v>3.1</v>
      </c>
      <c r="M6" s="8">
        <v>4</v>
      </c>
      <c r="N6" s="8">
        <v>1.7</v>
      </c>
      <c r="O6" s="8">
        <v>-2.5</v>
      </c>
      <c r="P6" s="8">
        <v>2.7</v>
      </c>
      <c r="Q6" s="8">
        <v>3.6</v>
      </c>
      <c r="R6" s="8">
        <v>3.7</v>
      </c>
      <c r="S6" s="8">
        <v>3.2</v>
      </c>
      <c r="T6" s="8">
        <v>2.7</v>
      </c>
      <c r="U6" s="8">
        <v>0.2</v>
      </c>
      <c r="V6" s="8">
        <v>0</v>
      </c>
      <c r="W6" s="8">
        <v>3.2</v>
      </c>
      <c r="X6" s="8">
        <v>0.5</v>
      </c>
      <c r="Y6" s="8">
        <v>2.4</v>
      </c>
      <c r="Z6" s="8">
        <v>-3.3</v>
      </c>
      <c r="AA6" s="8">
        <v>5.5</v>
      </c>
      <c r="AB6" s="8">
        <v>5.9</v>
      </c>
      <c r="AC6" s="8">
        <v>7.3</v>
      </c>
      <c r="AD6" s="8">
        <v>3.9</v>
      </c>
      <c r="AE6" s="8">
        <v>3.8</v>
      </c>
      <c r="AF6" s="8">
        <v>2.7</v>
      </c>
      <c r="AG6" s="8">
        <v>2.6</v>
      </c>
      <c r="AH6" s="8">
        <v>2.5</v>
      </c>
      <c r="AI6" s="8">
        <v>2.5</v>
      </c>
    </row>
    <row r="7" spans="1:35" x14ac:dyDescent="0.3">
      <c r="A7" s="12" t="s">
        <v>41</v>
      </c>
      <c r="B7" s="8">
        <v>-0.7</v>
      </c>
      <c r="C7" s="8">
        <v>3.3</v>
      </c>
      <c r="D7" s="8">
        <v>1.2</v>
      </c>
      <c r="E7" s="8">
        <v>7.1</v>
      </c>
      <c r="F7" s="8">
        <v>1.8</v>
      </c>
      <c r="G7" s="8">
        <v>1.5</v>
      </c>
      <c r="H7" s="8">
        <v>3.5</v>
      </c>
      <c r="I7" s="8">
        <v>2.6</v>
      </c>
      <c r="J7" s="8">
        <v>3.4</v>
      </c>
      <c r="K7" s="8">
        <v>-0.2</v>
      </c>
      <c r="L7" s="8">
        <v>3.6</v>
      </c>
      <c r="M7" s="8">
        <v>2.9</v>
      </c>
      <c r="N7" s="8">
        <v>3.9</v>
      </c>
      <c r="O7" s="8">
        <v>1.2</v>
      </c>
      <c r="P7" s="8">
        <v>-0.6</v>
      </c>
      <c r="Q7" s="8">
        <v>5.9</v>
      </c>
      <c r="R7" s="8">
        <v>2.5</v>
      </c>
      <c r="S7" s="8">
        <v>1.6</v>
      </c>
      <c r="T7" s="8">
        <v>3.3</v>
      </c>
      <c r="U7" s="8">
        <v>0.6</v>
      </c>
      <c r="V7" s="8">
        <v>1.3</v>
      </c>
      <c r="W7" s="8">
        <v>2.2999999999999998</v>
      </c>
      <c r="X7" s="8">
        <v>4.4000000000000004</v>
      </c>
      <c r="Y7" s="8">
        <v>1.5</v>
      </c>
      <c r="Z7" s="8">
        <v>-5.9</v>
      </c>
      <c r="AA7" s="8">
        <v>5.7</v>
      </c>
      <c r="AB7" s="8">
        <v>6.5</v>
      </c>
      <c r="AC7" s="8">
        <v>7.1</v>
      </c>
      <c r="AD7" s="8">
        <v>3.3</v>
      </c>
      <c r="AE7" s="8">
        <v>3.3</v>
      </c>
      <c r="AF7" s="8">
        <v>2.2000000000000002</v>
      </c>
      <c r="AG7" s="8">
        <v>2.2000000000000002</v>
      </c>
      <c r="AH7" s="8">
        <v>2.2000000000000002</v>
      </c>
      <c r="AI7" s="8">
        <v>2.2999999999999998</v>
      </c>
    </row>
    <row r="8" spans="1:35" x14ac:dyDescent="0.3">
      <c r="A8" s="12" t="s">
        <v>42</v>
      </c>
      <c r="B8" s="8">
        <v>0.9</v>
      </c>
      <c r="C8" s="8">
        <v>2.5</v>
      </c>
      <c r="D8" s="8">
        <v>1.2</v>
      </c>
      <c r="E8" s="8">
        <v>3.5</v>
      </c>
      <c r="F8" s="8">
        <v>2.4</v>
      </c>
      <c r="G8" s="8">
        <v>4.2</v>
      </c>
      <c r="H8" s="8">
        <v>4</v>
      </c>
      <c r="I8" s="8">
        <v>1.4</v>
      </c>
      <c r="J8" s="8">
        <v>1.2</v>
      </c>
      <c r="K8" s="8">
        <v>1.3</v>
      </c>
      <c r="L8" s="8">
        <v>2.8</v>
      </c>
      <c r="M8" s="8">
        <v>2.7</v>
      </c>
      <c r="N8" s="8">
        <v>3.3</v>
      </c>
      <c r="O8" s="8">
        <v>1.2</v>
      </c>
      <c r="P8" s="8">
        <v>-0.1</v>
      </c>
      <c r="Q8" s="8">
        <v>2</v>
      </c>
      <c r="R8" s="8">
        <v>3</v>
      </c>
      <c r="S8" s="8">
        <v>2.1</v>
      </c>
      <c r="T8" s="8">
        <v>0.2</v>
      </c>
      <c r="U8" s="8">
        <v>0.1</v>
      </c>
      <c r="V8" s="8">
        <v>0.1</v>
      </c>
      <c r="W8" s="8">
        <v>2</v>
      </c>
      <c r="X8" s="8">
        <v>1.7</v>
      </c>
      <c r="Y8" s="8">
        <v>1.9</v>
      </c>
      <c r="Z8" s="8">
        <v>-3.4</v>
      </c>
      <c r="AA8" s="8">
        <v>5</v>
      </c>
      <c r="AB8" s="8">
        <v>8.6</v>
      </c>
      <c r="AC8" s="8">
        <v>8.1</v>
      </c>
      <c r="AD8" s="8">
        <v>3.9</v>
      </c>
      <c r="AE8" s="8">
        <v>3.5</v>
      </c>
      <c r="AF8" s="8">
        <v>2.5</v>
      </c>
      <c r="AG8" s="8">
        <v>2.4</v>
      </c>
      <c r="AH8" s="8">
        <v>2.4</v>
      </c>
      <c r="AI8" s="8">
        <v>2.4</v>
      </c>
    </row>
    <row r="9" spans="1:35" x14ac:dyDescent="0.3">
      <c r="A9" s="7" t="s">
        <v>43</v>
      </c>
      <c r="B9" s="8">
        <v>0.1</v>
      </c>
      <c r="C9" s="8">
        <v>5.7</v>
      </c>
      <c r="D9" s="8">
        <v>1.6</v>
      </c>
      <c r="E9" s="8">
        <v>5.7</v>
      </c>
      <c r="F9" s="8">
        <v>2.8</v>
      </c>
      <c r="G9" s="8">
        <v>2.6</v>
      </c>
      <c r="H9" s="8">
        <v>5.3</v>
      </c>
      <c r="I9" s="8">
        <v>2.7</v>
      </c>
      <c r="J9" s="8">
        <v>3.4</v>
      </c>
      <c r="K9" s="8">
        <v>0.4</v>
      </c>
      <c r="L9" s="8">
        <v>2.6</v>
      </c>
      <c r="M9" s="8">
        <v>1.8</v>
      </c>
      <c r="N9" s="8">
        <v>4</v>
      </c>
      <c r="O9" s="8">
        <v>1.4</v>
      </c>
      <c r="P9" s="8">
        <v>1.6</v>
      </c>
      <c r="Q9" s="8">
        <v>1.3</v>
      </c>
      <c r="R9" s="8">
        <v>3.6</v>
      </c>
      <c r="S9" s="8">
        <v>3</v>
      </c>
      <c r="T9" s="8">
        <v>-0.3</v>
      </c>
      <c r="U9" s="8">
        <v>0</v>
      </c>
      <c r="V9" s="8">
        <v>-0.4</v>
      </c>
      <c r="W9" s="8">
        <v>2.6</v>
      </c>
      <c r="X9" s="8">
        <v>2.1</v>
      </c>
      <c r="Y9" s="8">
        <v>2.5</v>
      </c>
      <c r="Z9" s="8">
        <v>-1.9</v>
      </c>
      <c r="AA9" s="8">
        <v>3.8</v>
      </c>
      <c r="AB9" s="8">
        <v>7.9</v>
      </c>
      <c r="AC9" s="8">
        <v>7.2</v>
      </c>
      <c r="AD9" s="8">
        <v>3.9</v>
      </c>
      <c r="AE9" s="8">
        <v>3.7</v>
      </c>
      <c r="AF9" s="8">
        <v>2.6</v>
      </c>
      <c r="AG9" s="8">
        <v>2.5</v>
      </c>
      <c r="AH9" s="8">
        <v>2.4</v>
      </c>
      <c r="AI9" s="8">
        <v>2.4</v>
      </c>
    </row>
    <row r="10" spans="1:35" x14ac:dyDescent="0.3">
      <c r="A10" s="7" t="s">
        <v>44</v>
      </c>
      <c r="B10" s="8">
        <v>0.7</v>
      </c>
      <c r="C10" s="8">
        <v>1.6</v>
      </c>
      <c r="D10" s="8">
        <v>1.9</v>
      </c>
      <c r="E10" s="8">
        <v>3.1</v>
      </c>
      <c r="F10" s="8">
        <v>1.9</v>
      </c>
      <c r="G10" s="8">
        <v>3.4</v>
      </c>
      <c r="H10" s="8">
        <v>6.8</v>
      </c>
      <c r="I10" s="8">
        <v>2.1</v>
      </c>
      <c r="J10" s="8">
        <v>1.5</v>
      </c>
      <c r="K10" s="8">
        <v>1.1000000000000001</v>
      </c>
      <c r="L10" s="8">
        <v>4.4000000000000004</v>
      </c>
      <c r="M10" s="8">
        <v>3.9</v>
      </c>
      <c r="N10" s="8">
        <v>4.2</v>
      </c>
      <c r="O10" s="8">
        <v>2.5</v>
      </c>
      <c r="P10" s="8">
        <v>1.7</v>
      </c>
      <c r="Q10" s="8">
        <v>1.7</v>
      </c>
      <c r="R10" s="8">
        <v>3.4</v>
      </c>
      <c r="S10" s="8">
        <v>2.2999999999999998</v>
      </c>
      <c r="T10" s="8">
        <v>0.8</v>
      </c>
      <c r="U10" s="8">
        <v>1.4</v>
      </c>
      <c r="V10" s="8">
        <v>0.2</v>
      </c>
      <c r="W10" s="8">
        <v>1.5</v>
      </c>
      <c r="X10" s="8">
        <v>1.4</v>
      </c>
      <c r="Y10" s="8">
        <v>2.2999999999999998</v>
      </c>
      <c r="Z10" s="8">
        <v>-8.3000000000000007</v>
      </c>
      <c r="AA10" s="8">
        <v>8.3000000000000007</v>
      </c>
      <c r="AB10" s="8">
        <v>8.8000000000000007</v>
      </c>
      <c r="AC10" s="8">
        <v>6.3</v>
      </c>
      <c r="AD10" s="8">
        <v>4</v>
      </c>
      <c r="AE10" s="8">
        <v>3.7</v>
      </c>
      <c r="AF10" s="8">
        <v>2.6</v>
      </c>
      <c r="AG10" s="8">
        <v>2.5</v>
      </c>
      <c r="AH10" s="8">
        <v>2.5</v>
      </c>
      <c r="AI10" s="8">
        <v>2.5</v>
      </c>
    </row>
    <row r="11" spans="1:35" x14ac:dyDescent="0.3">
      <c r="A11" s="7" t="s">
        <v>45</v>
      </c>
      <c r="B11" s="8">
        <v>2.7</v>
      </c>
      <c r="C11" s="8">
        <v>2.2999999999999998</v>
      </c>
      <c r="D11" s="8">
        <v>-1.5</v>
      </c>
      <c r="E11" s="8">
        <v>5.5</v>
      </c>
      <c r="F11" s="8">
        <v>1.8</v>
      </c>
      <c r="G11" s="8">
        <v>2.1</v>
      </c>
      <c r="H11" s="8">
        <v>3</v>
      </c>
      <c r="I11" s="8">
        <v>0.9</v>
      </c>
      <c r="J11" s="8">
        <v>1.4</v>
      </c>
      <c r="K11" s="8">
        <v>2.1</v>
      </c>
      <c r="L11" s="8">
        <v>3</v>
      </c>
      <c r="M11" s="8">
        <v>3.9</v>
      </c>
      <c r="N11" s="8">
        <v>4.5</v>
      </c>
      <c r="O11" s="8">
        <v>0.7</v>
      </c>
      <c r="P11" s="8">
        <v>-0.6</v>
      </c>
      <c r="Q11" s="8">
        <v>4.0999999999999996</v>
      </c>
      <c r="R11" s="8">
        <v>2.7</v>
      </c>
      <c r="S11" s="8">
        <v>1.8</v>
      </c>
      <c r="T11" s="8">
        <v>0.8</v>
      </c>
      <c r="U11" s="8">
        <v>0.1</v>
      </c>
      <c r="V11" s="8">
        <v>0.5</v>
      </c>
      <c r="W11" s="8">
        <v>2.1</v>
      </c>
      <c r="X11" s="8">
        <v>5</v>
      </c>
      <c r="Y11" s="8">
        <v>1</v>
      </c>
      <c r="Z11" s="8">
        <v>0</v>
      </c>
      <c r="AA11" s="8">
        <v>2.9</v>
      </c>
      <c r="AB11" s="8">
        <v>6</v>
      </c>
      <c r="AC11" s="8">
        <v>8</v>
      </c>
      <c r="AD11" s="8">
        <v>3.9</v>
      </c>
      <c r="AE11" s="8">
        <v>3.1</v>
      </c>
      <c r="AF11" s="8">
        <v>2.6</v>
      </c>
      <c r="AG11" s="8">
        <v>2.5</v>
      </c>
      <c r="AH11" s="8">
        <v>2.5</v>
      </c>
      <c r="AI11" s="8">
        <v>2.5</v>
      </c>
    </row>
    <row r="12" spans="1:35" x14ac:dyDescent="0.3">
      <c r="A12" s="7" t="s">
        <v>46</v>
      </c>
      <c r="B12" s="8">
        <v>1.6</v>
      </c>
      <c r="C12" s="8">
        <v>0.6</v>
      </c>
      <c r="D12" s="8">
        <v>2.4</v>
      </c>
      <c r="E12" s="8">
        <v>0.6</v>
      </c>
      <c r="F12" s="8">
        <v>1.6</v>
      </c>
      <c r="G12" s="8">
        <v>2.8</v>
      </c>
      <c r="H12" s="8">
        <v>5.2</v>
      </c>
      <c r="I12" s="8">
        <v>0.6</v>
      </c>
      <c r="J12" s="8">
        <v>0.6</v>
      </c>
      <c r="K12" s="8">
        <v>1.7</v>
      </c>
      <c r="L12" s="8">
        <v>1.6</v>
      </c>
      <c r="M12" s="8">
        <v>2.1</v>
      </c>
      <c r="N12" s="8">
        <v>4.2</v>
      </c>
      <c r="O12" s="8">
        <v>1.6</v>
      </c>
      <c r="P12" s="8">
        <v>-0.1</v>
      </c>
      <c r="Q12" s="8">
        <v>2.4</v>
      </c>
      <c r="R12" s="8">
        <v>3.2</v>
      </c>
      <c r="S12" s="8">
        <v>2.7</v>
      </c>
      <c r="T12" s="8">
        <v>-0.2</v>
      </c>
      <c r="U12" s="8">
        <v>-0.7</v>
      </c>
      <c r="V12" s="8">
        <v>-0.1</v>
      </c>
      <c r="W12" s="8">
        <v>1.5</v>
      </c>
      <c r="X12" s="8">
        <v>1.2</v>
      </c>
      <c r="Y12" s="8">
        <v>1</v>
      </c>
      <c r="Z12" s="8">
        <v>-0.5</v>
      </c>
      <c r="AA12" s="8">
        <v>2.2000000000000002</v>
      </c>
      <c r="AB12" s="8">
        <v>11.8</v>
      </c>
      <c r="AC12" s="8">
        <v>10.8</v>
      </c>
      <c r="AD12" s="8">
        <v>3.9</v>
      </c>
      <c r="AE12" s="8">
        <v>3</v>
      </c>
      <c r="AF12" s="8">
        <v>2.1</v>
      </c>
      <c r="AG12" s="8">
        <v>2.1</v>
      </c>
      <c r="AH12" s="8">
        <v>2.1</v>
      </c>
      <c r="AI12" s="8">
        <v>2</v>
      </c>
    </row>
    <row r="13" spans="1:35" x14ac:dyDescent="0.3">
      <c r="A13" s="7" t="s">
        <v>47</v>
      </c>
      <c r="B13" s="8">
        <v>0.4</v>
      </c>
      <c r="C13" s="8">
        <v>3.5</v>
      </c>
      <c r="D13" s="8">
        <v>1.2</v>
      </c>
      <c r="E13" s="8">
        <v>4.3</v>
      </c>
      <c r="F13" s="8">
        <v>3.9</v>
      </c>
      <c r="G13" s="8">
        <v>8.4</v>
      </c>
      <c r="H13" s="8">
        <v>1.6</v>
      </c>
      <c r="I13" s="8">
        <v>1.5</v>
      </c>
      <c r="J13" s="8">
        <v>0.7</v>
      </c>
      <c r="K13" s="8">
        <v>2.1</v>
      </c>
      <c r="L13" s="8">
        <v>2.6</v>
      </c>
      <c r="M13" s="8">
        <v>2.4</v>
      </c>
      <c r="N13" s="8">
        <v>1.7</v>
      </c>
      <c r="O13" s="8">
        <v>0.2</v>
      </c>
      <c r="P13" s="8">
        <v>-1.5</v>
      </c>
      <c r="Q13" s="8">
        <v>2.5</v>
      </c>
      <c r="R13" s="8">
        <v>2.8</v>
      </c>
      <c r="S13" s="8">
        <v>1.8</v>
      </c>
      <c r="T13" s="8">
        <v>0.5</v>
      </c>
      <c r="U13" s="8">
        <v>-0.1</v>
      </c>
      <c r="V13" s="8">
        <v>1</v>
      </c>
      <c r="W13" s="8">
        <v>3.1</v>
      </c>
      <c r="X13" s="8">
        <v>1.9</v>
      </c>
      <c r="Y13" s="8">
        <v>2.4</v>
      </c>
      <c r="Z13" s="8">
        <v>-2.2999999999999998</v>
      </c>
      <c r="AA13" s="8">
        <v>5.4</v>
      </c>
      <c r="AB13" s="8">
        <v>7.8</v>
      </c>
      <c r="AC13" s="8">
        <v>8.6</v>
      </c>
      <c r="AD13" s="8">
        <v>3.9</v>
      </c>
      <c r="AE13" s="8">
        <v>4</v>
      </c>
      <c r="AF13" s="8">
        <v>3</v>
      </c>
      <c r="AG13" s="8">
        <v>2.8</v>
      </c>
      <c r="AH13" s="8">
        <v>2.8</v>
      </c>
      <c r="AI13" s="8">
        <v>2.7</v>
      </c>
    </row>
    <row r="14" spans="1:35" x14ac:dyDescent="0.3">
      <c r="A14" s="12" t="s">
        <v>13</v>
      </c>
      <c r="B14" s="8">
        <v>1.3</v>
      </c>
      <c r="C14" s="8">
        <v>3.1</v>
      </c>
      <c r="D14" s="8">
        <v>1</v>
      </c>
      <c r="E14" s="8">
        <v>3.6</v>
      </c>
      <c r="F14" s="8">
        <v>1.8</v>
      </c>
      <c r="G14" s="8">
        <v>3.6</v>
      </c>
      <c r="H14" s="8">
        <v>3.9</v>
      </c>
      <c r="I14" s="8">
        <v>1.5</v>
      </c>
      <c r="J14" s="8">
        <v>1.8</v>
      </c>
      <c r="K14" s="8">
        <v>1</v>
      </c>
      <c r="L14" s="8">
        <v>2.8</v>
      </c>
      <c r="M14" s="8">
        <v>2.9</v>
      </c>
      <c r="N14" s="8">
        <v>2.9</v>
      </c>
      <c r="O14" s="8">
        <v>0.1</v>
      </c>
      <c r="P14" s="8">
        <v>0.3</v>
      </c>
      <c r="Q14" s="8">
        <v>2.6</v>
      </c>
      <c r="R14" s="8">
        <v>3</v>
      </c>
      <c r="S14" s="8">
        <v>2.2000000000000002</v>
      </c>
      <c r="T14" s="8">
        <v>0.8</v>
      </c>
      <c r="U14" s="8">
        <v>-0.1</v>
      </c>
      <c r="V14" s="8">
        <v>0.2</v>
      </c>
      <c r="W14" s="8">
        <v>2.1</v>
      </c>
      <c r="X14" s="8">
        <v>1.7</v>
      </c>
      <c r="Y14" s="8">
        <v>1.9</v>
      </c>
      <c r="Z14" s="8">
        <v>-3.5</v>
      </c>
      <c r="AA14" s="8">
        <v>4.9000000000000004</v>
      </c>
      <c r="AB14" s="8">
        <v>8</v>
      </c>
      <c r="AC14" s="8">
        <v>7.9</v>
      </c>
      <c r="AD14" s="8">
        <v>3.8</v>
      </c>
      <c r="AE14" s="8">
        <v>3.5</v>
      </c>
      <c r="AF14" s="8">
        <v>2.5</v>
      </c>
      <c r="AG14" s="8">
        <v>2.4</v>
      </c>
      <c r="AH14" s="8">
        <v>2.4</v>
      </c>
      <c r="AI14" s="8">
        <v>2.2999999999999998</v>
      </c>
    </row>
    <row r="15" spans="1:35" x14ac:dyDescent="0.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sheetData>
  <mergeCells count="2">
    <mergeCell ref="A1:AI1"/>
    <mergeCell ref="A2:A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5B86-56B4-4E9F-A911-D49055980923}">
  <dimension ref="A1:AI24"/>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14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 t="s">
        <v>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16</v>
      </c>
      <c r="B4" s="6">
        <v>12.2</v>
      </c>
      <c r="C4" s="6">
        <v>13.3</v>
      </c>
      <c r="D4" s="6">
        <v>13</v>
      </c>
      <c r="E4" s="6">
        <v>13.8</v>
      </c>
      <c r="F4" s="6">
        <v>13.6</v>
      </c>
      <c r="G4" s="6">
        <v>13.2</v>
      </c>
      <c r="H4" s="6">
        <v>13.4</v>
      </c>
      <c r="I4" s="6">
        <v>13.6</v>
      </c>
      <c r="J4" s="6">
        <v>13.7</v>
      </c>
      <c r="K4" s="6">
        <v>13.9</v>
      </c>
      <c r="L4" s="6">
        <v>13.8</v>
      </c>
      <c r="M4" s="6">
        <v>14.4</v>
      </c>
      <c r="N4" s="6">
        <v>14</v>
      </c>
      <c r="O4" s="6">
        <v>14.4</v>
      </c>
      <c r="P4" s="6">
        <v>15.1</v>
      </c>
      <c r="Q4" s="6">
        <v>15.2</v>
      </c>
      <c r="R4" s="6">
        <v>13.6</v>
      </c>
      <c r="S4" s="6">
        <v>14.4</v>
      </c>
      <c r="T4" s="6">
        <v>12.2</v>
      </c>
      <c r="U4" s="6">
        <v>10.4</v>
      </c>
      <c r="V4" s="6">
        <v>14.8</v>
      </c>
      <c r="W4" s="6">
        <v>14.6</v>
      </c>
      <c r="X4" s="6">
        <v>11.4</v>
      </c>
      <c r="Y4" s="6">
        <v>15.3</v>
      </c>
      <c r="Z4" s="6">
        <v>13.4</v>
      </c>
      <c r="AA4" s="6">
        <v>17.399999999999999</v>
      </c>
      <c r="AB4" s="6">
        <v>15.7</v>
      </c>
      <c r="AC4" s="6">
        <v>13.6</v>
      </c>
      <c r="AD4" s="6">
        <v>13.3</v>
      </c>
      <c r="AE4" s="6">
        <v>10.8</v>
      </c>
      <c r="AF4" s="6">
        <v>6.9</v>
      </c>
      <c r="AG4" s="6">
        <v>6.9</v>
      </c>
      <c r="AH4" s="6">
        <v>9.4</v>
      </c>
      <c r="AI4" s="6">
        <v>9.4</v>
      </c>
    </row>
    <row r="5" spans="1:35" x14ac:dyDescent="0.3">
      <c r="A5" s="3" t="s">
        <v>17</v>
      </c>
      <c r="B5" s="8">
        <v>71.7</v>
      </c>
      <c r="C5" s="8">
        <v>71.3</v>
      </c>
      <c r="D5" s="8">
        <v>74.3</v>
      </c>
      <c r="E5" s="8">
        <v>72.599999999999994</v>
      </c>
      <c r="F5" s="8">
        <v>75.7</v>
      </c>
      <c r="G5" s="8">
        <v>75.5</v>
      </c>
      <c r="H5" s="8">
        <v>74.5</v>
      </c>
      <c r="I5" s="8">
        <v>78.099999999999994</v>
      </c>
      <c r="J5" s="8">
        <v>80.599999999999994</v>
      </c>
      <c r="K5" s="8">
        <v>80.8</v>
      </c>
      <c r="L5" s="8">
        <v>79.099999999999994</v>
      </c>
      <c r="M5" s="8">
        <v>78.2</v>
      </c>
      <c r="N5" s="8">
        <v>82.3</v>
      </c>
      <c r="O5" s="8">
        <v>77.099999999999994</v>
      </c>
      <c r="P5" s="8">
        <v>82.4</v>
      </c>
      <c r="Q5" s="8">
        <v>78.099999999999994</v>
      </c>
      <c r="R5" s="8">
        <v>75.900000000000006</v>
      </c>
      <c r="S5" s="8">
        <v>78.5</v>
      </c>
      <c r="T5" s="8">
        <v>78.8</v>
      </c>
      <c r="U5" s="8">
        <v>81.400000000000006</v>
      </c>
      <c r="V5" s="8">
        <v>79.2</v>
      </c>
      <c r="W5" s="8">
        <v>83.5</v>
      </c>
      <c r="X5" s="8">
        <v>87.7</v>
      </c>
      <c r="Y5" s="8">
        <v>87.9</v>
      </c>
      <c r="Z5" s="8">
        <v>76.900000000000006</v>
      </c>
      <c r="AA5" s="8">
        <v>81.2</v>
      </c>
      <c r="AB5" s="8">
        <v>82.1</v>
      </c>
      <c r="AC5" s="8">
        <v>83.5</v>
      </c>
      <c r="AD5" s="8">
        <v>83.3</v>
      </c>
      <c r="AE5" s="8">
        <v>84</v>
      </c>
      <c r="AF5" s="8">
        <v>87.9</v>
      </c>
      <c r="AG5" s="8">
        <v>88.3</v>
      </c>
      <c r="AH5" s="8">
        <v>86.3</v>
      </c>
      <c r="AI5" s="8">
        <v>86.2</v>
      </c>
    </row>
    <row r="6" spans="1:35" x14ac:dyDescent="0.3">
      <c r="A6" s="3" t="s">
        <v>18</v>
      </c>
      <c r="B6" s="8">
        <v>22.1</v>
      </c>
      <c r="C6" s="8">
        <v>22.3</v>
      </c>
      <c r="D6" s="8">
        <v>22.6</v>
      </c>
      <c r="E6" s="8">
        <v>23.8</v>
      </c>
      <c r="F6" s="8">
        <v>25.1</v>
      </c>
      <c r="G6" s="8">
        <v>23.8</v>
      </c>
      <c r="H6" s="8">
        <v>25.1</v>
      </c>
      <c r="I6" s="8">
        <v>24.9</v>
      </c>
      <c r="J6" s="8">
        <v>26.8</v>
      </c>
      <c r="K6" s="8">
        <v>27.4</v>
      </c>
      <c r="L6" s="8">
        <v>26</v>
      </c>
      <c r="M6" s="8">
        <v>26.8</v>
      </c>
      <c r="N6" s="8">
        <v>26.5</v>
      </c>
      <c r="O6" s="8">
        <v>28.8</v>
      </c>
      <c r="P6" s="8">
        <v>28.7</v>
      </c>
      <c r="Q6" s="8">
        <v>29.6</v>
      </c>
      <c r="R6" s="8">
        <v>29.7</v>
      </c>
      <c r="S6" s="8">
        <v>29.7</v>
      </c>
      <c r="T6" s="8">
        <v>31.6</v>
      </c>
      <c r="U6" s="8">
        <v>31.4</v>
      </c>
      <c r="V6" s="8">
        <v>31.2</v>
      </c>
      <c r="W6" s="8">
        <v>35.4</v>
      </c>
      <c r="X6" s="8">
        <v>34.6</v>
      </c>
      <c r="Y6" s="8">
        <v>38</v>
      </c>
      <c r="Z6" s="8">
        <v>31.7</v>
      </c>
      <c r="AA6" s="8">
        <v>35.6</v>
      </c>
      <c r="AB6" s="8">
        <v>37.799999999999997</v>
      </c>
      <c r="AC6" s="8">
        <v>38.200000000000003</v>
      </c>
      <c r="AD6" s="8">
        <v>37.9</v>
      </c>
      <c r="AE6" s="8">
        <v>37.799999999999997</v>
      </c>
      <c r="AF6" s="8">
        <v>39.200000000000003</v>
      </c>
      <c r="AG6" s="8">
        <v>39.299999999999997</v>
      </c>
      <c r="AH6" s="8">
        <v>38.6</v>
      </c>
      <c r="AI6" s="8">
        <v>38.4</v>
      </c>
    </row>
    <row r="7" spans="1:35" ht="15" thickBot="1" x14ac:dyDescent="0.35">
      <c r="A7" s="3" t="s">
        <v>19</v>
      </c>
      <c r="B7" s="8">
        <v>-0.3</v>
      </c>
      <c r="C7" s="8">
        <v>0.2</v>
      </c>
      <c r="D7" s="8">
        <v>-0.7</v>
      </c>
      <c r="E7" s="8">
        <v>0.8</v>
      </c>
      <c r="F7" s="8">
        <v>0.5</v>
      </c>
      <c r="G7" s="8">
        <v>-0.8</v>
      </c>
      <c r="H7" s="8">
        <v>0.8</v>
      </c>
      <c r="I7" s="8">
        <v>0</v>
      </c>
      <c r="J7" s="8">
        <v>-0.1</v>
      </c>
      <c r="K7" s="8">
        <v>-0.5</v>
      </c>
      <c r="L7" s="8">
        <v>0</v>
      </c>
      <c r="M7" s="8">
        <v>1.1000000000000001</v>
      </c>
      <c r="N7" s="8">
        <v>-0.8</v>
      </c>
      <c r="O7" s="8">
        <v>0.9</v>
      </c>
      <c r="P7" s="8">
        <v>-0.4</v>
      </c>
      <c r="Q7" s="8">
        <v>-0.3</v>
      </c>
      <c r="R7" s="8">
        <v>0.6</v>
      </c>
      <c r="S7" s="8">
        <v>-0.5</v>
      </c>
      <c r="T7" s="8">
        <v>-0.5</v>
      </c>
      <c r="U7" s="8">
        <v>-0.9</v>
      </c>
      <c r="V7" s="8">
        <v>0.4</v>
      </c>
      <c r="W7" s="8">
        <v>1.2</v>
      </c>
      <c r="X7" s="8">
        <v>-0.5</v>
      </c>
      <c r="Y7" s="8">
        <v>-0.8</v>
      </c>
      <c r="Z7" s="8">
        <v>-0.7</v>
      </c>
      <c r="AA7" s="8">
        <v>1.3</v>
      </c>
      <c r="AB7" s="8">
        <v>-0.3</v>
      </c>
      <c r="AC7" s="8">
        <v>-0.2</v>
      </c>
      <c r="AD7" s="8">
        <v>-0.2</v>
      </c>
      <c r="AE7" s="8">
        <v>-0.2</v>
      </c>
      <c r="AF7" s="8">
        <v>-0.2</v>
      </c>
      <c r="AG7" s="8">
        <v>-0.2</v>
      </c>
      <c r="AH7" s="8">
        <v>-0.2</v>
      </c>
      <c r="AI7" s="8">
        <v>-0.2</v>
      </c>
    </row>
    <row r="8" spans="1:35" ht="15" thickBot="1" x14ac:dyDescent="0.35">
      <c r="A8" s="5" t="s">
        <v>20</v>
      </c>
      <c r="B8" s="6">
        <v>61.6</v>
      </c>
      <c r="C8" s="6">
        <v>62.4</v>
      </c>
      <c r="D8" s="6">
        <v>64</v>
      </c>
      <c r="E8" s="6">
        <v>63.4</v>
      </c>
      <c r="F8" s="6">
        <v>64.8</v>
      </c>
      <c r="G8" s="6">
        <v>64.099999999999994</v>
      </c>
      <c r="H8" s="6">
        <v>63.6</v>
      </c>
      <c r="I8" s="6">
        <v>66.8</v>
      </c>
      <c r="J8" s="6">
        <v>67.400000000000006</v>
      </c>
      <c r="K8" s="6">
        <v>66.900000000000006</v>
      </c>
      <c r="L8" s="6">
        <v>66.900000000000006</v>
      </c>
      <c r="M8" s="6">
        <v>66.900000000000006</v>
      </c>
      <c r="N8" s="6">
        <v>69</v>
      </c>
      <c r="O8" s="6">
        <v>63.6</v>
      </c>
      <c r="P8" s="6">
        <v>68.3</v>
      </c>
      <c r="Q8" s="6">
        <v>63.4</v>
      </c>
      <c r="R8" s="6">
        <v>60.4</v>
      </c>
      <c r="S8" s="6">
        <v>62.6</v>
      </c>
      <c r="T8" s="6">
        <v>59</v>
      </c>
      <c r="U8" s="6">
        <v>59.5</v>
      </c>
      <c r="V8" s="6">
        <v>63.1</v>
      </c>
      <c r="W8" s="6">
        <v>63.9</v>
      </c>
      <c r="X8" s="6">
        <v>64</v>
      </c>
      <c r="Y8" s="6">
        <v>64.3</v>
      </c>
      <c r="Z8" s="6">
        <v>57.8</v>
      </c>
      <c r="AA8" s="6">
        <v>64.400000000000006</v>
      </c>
      <c r="AB8" s="6">
        <v>59.7</v>
      </c>
      <c r="AC8" s="6">
        <v>58.7</v>
      </c>
      <c r="AD8" s="6">
        <v>58.4</v>
      </c>
      <c r="AE8" s="6">
        <v>56.7</v>
      </c>
      <c r="AF8" s="6">
        <v>55.3</v>
      </c>
      <c r="AG8" s="6">
        <v>55.6</v>
      </c>
      <c r="AH8" s="6">
        <v>56.9</v>
      </c>
      <c r="AI8" s="6">
        <v>56.9</v>
      </c>
    </row>
    <row r="9" spans="1:35" ht="15" thickBot="1" x14ac:dyDescent="0.35">
      <c r="A9" s="5" t="s">
        <v>21</v>
      </c>
      <c r="B9" s="6">
        <v>4.5</v>
      </c>
      <c r="C9" s="6">
        <v>5</v>
      </c>
      <c r="D9" s="6">
        <v>5.4</v>
      </c>
      <c r="E9" s="6">
        <v>4.5999999999999996</v>
      </c>
      <c r="F9" s="6">
        <v>5.3</v>
      </c>
      <c r="G9" s="6">
        <v>5.2</v>
      </c>
      <c r="H9" s="6">
        <v>6.8</v>
      </c>
      <c r="I9" s="6">
        <v>7.4</v>
      </c>
      <c r="J9" s="6">
        <v>7.7</v>
      </c>
      <c r="K9" s="6">
        <v>7.6</v>
      </c>
      <c r="L9" s="6">
        <v>8.3000000000000007</v>
      </c>
      <c r="M9" s="6">
        <v>9.1999999999999993</v>
      </c>
      <c r="N9" s="6">
        <v>9.5</v>
      </c>
      <c r="O9" s="6">
        <v>7</v>
      </c>
      <c r="P9" s="6">
        <v>7.6</v>
      </c>
      <c r="Q9" s="6">
        <v>6.7</v>
      </c>
      <c r="R9" s="6">
        <v>6</v>
      </c>
      <c r="S9" s="6">
        <v>6.2</v>
      </c>
      <c r="T9" s="6">
        <v>5.4</v>
      </c>
      <c r="U9" s="6">
        <v>5.8</v>
      </c>
      <c r="V9" s="6">
        <v>6.7</v>
      </c>
      <c r="W9" s="6">
        <v>7.5</v>
      </c>
      <c r="X9" s="6">
        <v>9.3000000000000007</v>
      </c>
      <c r="Y9" s="6">
        <v>8.1999999999999993</v>
      </c>
      <c r="Z9" s="6">
        <v>6.4</v>
      </c>
      <c r="AA9" s="6">
        <v>7.6</v>
      </c>
      <c r="AB9" s="6">
        <v>7.6</v>
      </c>
      <c r="AC9" s="6">
        <v>7.6</v>
      </c>
      <c r="AD9" s="6">
        <v>7.7</v>
      </c>
      <c r="AE9" s="6">
        <v>7.9</v>
      </c>
      <c r="AF9" s="6">
        <v>8.1</v>
      </c>
      <c r="AG9" s="6">
        <v>8.3000000000000007</v>
      </c>
      <c r="AH9" s="6">
        <v>8.5</v>
      </c>
      <c r="AI9" s="6">
        <v>8.8000000000000007</v>
      </c>
    </row>
    <row r="10" spans="1:35" ht="15" thickBot="1" x14ac:dyDescent="0.35">
      <c r="A10" s="5" t="s">
        <v>22</v>
      </c>
      <c r="B10" s="6">
        <v>57.1</v>
      </c>
      <c r="C10" s="6">
        <v>57.4</v>
      </c>
      <c r="D10" s="6">
        <v>58.6</v>
      </c>
      <c r="E10" s="6">
        <v>58.8</v>
      </c>
      <c r="F10" s="6">
        <v>59.4</v>
      </c>
      <c r="G10" s="6">
        <v>58.9</v>
      </c>
      <c r="H10" s="6">
        <v>56.8</v>
      </c>
      <c r="I10" s="6">
        <v>59.3</v>
      </c>
      <c r="J10" s="6">
        <v>59.7</v>
      </c>
      <c r="K10" s="6">
        <v>59.3</v>
      </c>
      <c r="L10" s="6">
        <v>58.6</v>
      </c>
      <c r="M10" s="6">
        <v>57.6</v>
      </c>
      <c r="N10" s="6">
        <v>59.5</v>
      </c>
      <c r="O10" s="6">
        <v>56.6</v>
      </c>
      <c r="P10" s="6">
        <v>60.7</v>
      </c>
      <c r="Q10" s="6">
        <v>56.7</v>
      </c>
      <c r="R10" s="6">
        <v>54.4</v>
      </c>
      <c r="S10" s="6">
        <v>56.5</v>
      </c>
      <c r="T10" s="6">
        <v>53.6</v>
      </c>
      <c r="U10" s="6">
        <v>53.7</v>
      </c>
      <c r="V10" s="6">
        <v>56.5</v>
      </c>
      <c r="W10" s="6">
        <v>56.4</v>
      </c>
      <c r="X10" s="6">
        <v>54.7</v>
      </c>
      <c r="Y10" s="6">
        <v>56.1</v>
      </c>
      <c r="Z10" s="6">
        <v>51.4</v>
      </c>
      <c r="AA10" s="6">
        <v>56.8</v>
      </c>
      <c r="AB10" s="6">
        <v>52</v>
      </c>
      <c r="AC10" s="6">
        <v>51</v>
      </c>
      <c r="AD10" s="6">
        <v>50.7</v>
      </c>
      <c r="AE10" s="6">
        <v>48.8</v>
      </c>
      <c r="AF10" s="6">
        <v>47.2</v>
      </c>
      <c r="AG10" s="6">
        <v>47.3</v>
      </c>
      <c r="AH10" s="6">
        <v>48.3</v>
      </c>
      <c r="AI10" s="6">
        <v>48.2</v>
      </c>
    </row>
    <row r="11" spans="1:35" ht="15" thickBot="1" x14ac:dyDescent="0.35">
      <c r="A11" s="5" t="s">
        <v>23</v>
      </c>
      <c r="B11" s="6">
        <v>1.1000000000000001</v>
      </c>
      <c r="C11" s="6">
        <v>1.2</v>
      </c>
      <c r="D11" s="6">
        <v>1.3</v>
      </c>
      <c r="E11" s="6">
        <v>1.5</v>
      </c>
      <c r="F11" s="6">
        <v>1.5</v>
      </c>
      <c r="G11" s="6">
        <v>1.4</v>
      </c>
      <c r="H11" s="6">
        <v>1.1000000000000001</v>
      </c>
      <c r="I11" s="6">
        <v>1.2</v>
      </c>
      <c r="J11" s="6">
        <v>1.2</v>
      </c>
      <c r="K11" s="6">
        <v>1.2</v>
      </c>
      <c r="L11" s="6">
        <v>1.2</v>
      </c>
      <c r="M11" s="6">
        <v>1.3</v>
      </c>
      <c r="N11" s="6">
        <v>1.4</v>
      </c>
      <c r="O11" s="6">
        <v>1.3</v>
      </c>
      <c r="P11" s="6">
        <v>1.4</v>
      </c>
      <c r="Q11" s="6">
        <v>1.5</v>
      </c>
      <c r="R11" s="6">
        <v>1.3</v>
      </c>
      <c r="S11" s="6">
        <v>1.3</v>
      </c>
      <c r="T11" s="6">
        <v>1.3</v>
      </c>
      <c r="U11" s="6">
        <v>1.4</v>
      </c>
      <c r="V11" s="6">
        <v>1.4</v>
      </c>
      <c r="W11" s="6">
        <v>1.6</v>
      </c>
      <c r="X11" s="6">
        <v>1.7</v>
      </c>
      <c r="Y11" s="6">
        <v>1.7</v>
      </c>
      <c r="Z11" s="6">
        <v>1.2</v>
      </c>
      <c r="AA11" s="6">
        <v>1.5</v>
      </c>
      <c r="AB11" s="6">
        <v>1.8</v>
      </c>
      <c r="AC11" s="6">
        <v>1.8</v>
      </c>
      <c r="AD11" s="6">
        <v>1.8</v>
      </c>
      <c r="AE11" s="6">
        <v>1.8</v>
      </c>
      <c r="AF11" s="6">
        <v>1.9</v>
      </c>
      <c r="AG11" s="6">
        <v>1.9</v>
      </c>
      <c r="AH11" s="6">
        <v>2</v>
      </c>
      <c r="AI11" s="6">
        <v>2</v>
      </c>
    </row>
    <row r="12" spans="1:35" ht="15" thickBot="1" x14ac:dyDescent="0.35">
      <c r="A12" s="5" t="s">
        <v>24</v>
      </c>
      <c r="B12" s="6">
        <v>56</v>
      </c>
      <c r="C12" s="6">
        <v>56.2</v>
      </c>
      <c r="D12" s="6">
        <v>57.2</v>
      </c>
      <c r="E12" s="6">
        <v>57.3</v>
      </c>
      <c r="F12" s="6">
        <v>57.9</v>
      </c>
      <c r="G12" s="6">
        <v>57.6</v>
      </c>
      <c r="H12" s="6">
        <v>55.7</v>
      </c>
      <c r="I12" s="6">
        <v>58.1</v>
      </c>
      <c r="J12" s="6">
        <v>58.5</v>
      </c>
      <c r="K12" s="6">
        <v>58.1</v>
      </c>
      <c r="L12" s="6">
        <v>57.4</v>
      </c>
      <c r="M12" s="6">
        <v>56.3</v>
      </c>
      <c r="N12" s="6">
        <v>58.1</v>
      </c>
      <c r="O12" s="6">
        <v>55.4</v>
      </c>
      <c r="P12" s="6">
        <v>59.3</v>
      </c>
      <c r="Q12" s="6">
        <v>55.2</v>
      </c>
      <c r="R12" s="6">
        <v>53</v>
      </c>
      <c r="S12" s="6">
        <v>55.2</v>
      </c>
      <c r="T12" s="6">
        <v>52.3</v>
      </c>
      <c r="U12" s="6">
        <v>52.2</v>
      </c>
      <c r="V12" s="6">
        <v>55</v>
      </c>
      <c r="W12" s="6">
        <v>54.8</v>
      </c>
      <c r="X12" s="6">
        <v>53</v>
      </c>
      <c r="Y12" s="6">
        <v>54.4</v>
      </c>
      <c r="Z12" s="6">
        <v>50.2</v>
      </c>
      <c r="AA12" s="6">
        <v>55.3</v>
      </c>
      <c r="AB12" s="6">
        <v>50.3</v>
      </c>
      <c r="AC12" s="6">
        <v>49.3</v>
      </c>
      <c r="AD12" s="6">
        <v>48.9</v>
      </c>
      <c r="AE12" s="6">
        <v>47</v>
      </c>
      <c r="AF12" s="6">
        <v>45.3</v>
      </c>
      <c r="AG12" s="6">
        <v>45.4</v>
      </c>
      <c r="AH12" s="6">
        <v>46.4</v>
      </c>
      <c r="AI12" s="6">
        <v>46.1</v>
      </c>
    </row>
    <row r="13" spans="1:35" x14ac:dyDescent="0.3">
      <c r="A13" s="5" t="s">
        <v>25</v>
      </c>
      <c r="B13" s="6">
        <v>64.099999999999994</v>
      </c>
      <c r="C13" s="6">
        <v>66.400000000000006</v>
      </c>
      <c r="D13" s="6">
        <v>67.8</v>
      </c>
      <c r="E13" s="6">
        <v>66.3</v>
      </c>
      <c r="F13" s="6">
        <v>68.599999999999994</v>
      </c>
      <c r="G13" s="6">
        <v>71.2</v>
      </c>
      <c r="H13" s="6">
        <v>82.3</v>
      </c>
      <c r="I13" s="6">
        <v>80.099999999999994</v>
      </c>
      <c r="J13" s="6">
        <v>76.900000000000006</v>
      </c>
      <c r="K13" s="6">
        <v>67.7</v>
      </c>
      <c r="L13" s="6">
        <v>67.599999999999994</v>
      </c>
      <c r="M13" s="6">
        <v>71</v>
      </c>
      <c r="N13" s="6">
        <v>67.599999999999994</v>
      </c>
      <c r="O13" s="6">
        <v>66</v>
      </c>
      <c r="P13" s="6">
        <v>67.900000000000006</v>
      </c>
      <c r="Q13" s="6">
        <v>64.8</v>
      </c>
      <c r="R13" s="6">
        <v>64.2</v>
      </c>
      <c r="S13" s="6">
        <v>61.9</v>
      </c>
      <c r="T13" s="6">
        <v>62.5</v>
      </c>
      <c r="U13" s="6">
        <v>60.5</v>
      </c>
      <c r="V13" s="6">
        <v>62.6</v>
      </c>
      <c r="W13" s="6">
        <v>64.8</v>
      </c>
      <c r="X13" s="6">
        <v>59.6</v>
      </c>
      <c r="Y13" s="6">
        <v>65.3</v>
      </c>
      <c r="Z13" s="6">
        <v>55.9</v>
      </c>
      <c r="AA13" s="6">
        <v>63.7</v>
      </c>
      <c r="AB13" s="6">
        <v>60.8</v>
      </c>
      <c r="AC13" s="6">
        <v>58.5</v>
      </c>
      <c r="AD13" s="6">
        <v>58</v>
      </c>
      <c r="AE13" s="6">
        <v>55.9</v>
      </c>
      <c r="AF13" s="6">
        <v>54.1</v>
      </c>
      <c r="AG13" s="6">
        <v>54.1</v>
      </c>
      <c r="AH13" s="6">
        <v>55.3</v>
      </c>
      <c r="AI13" s="6">
        <v>55.2</v>
      </c>
    </row>
    <row r="14" spans="1:35" x14ac:dyDescent="0.3">
      <c r="A14" s="3" t="s">
        <v>26</v>
      </c>
      <c r="B14" s="8">
        <v>49.9</v>
      </c>
      <c r="C14" s="8">
        <v>51.7</v>
      </c>
      <c r="D14" s="8">
        <v>53</v>
      </c>
      <c r="E14" s="8">
        <v>51.3</v>
      </c>
      <c r="F14" s="8">
        <v>54.3</v>
      </c>
      <c r="G14" s="8">
        <v>58.1</v>
      </c>
      <c r="H14" s="8">
        <v>69.400000000000006</v>
      </c>
      <c r="I14" s="8">
        <v>66.5</v>
      </c>
      <c r="J14" s="8">
        <v>63.4</v>
      </c>
      <c r="K14" s="8">
        <v>53.9</v>
      </c>
      <c r="L14" s="8">
        <v>53.3</v>
      </c>
      <c r="M14" s="8">
        <v>56.3</v>
      </c>
      <c r="N14" s="8">
        <v>54</v>
      </c>
      <c r="O14" s="8">
        <v>53.2</v>
      </c>
      <c r="P14" s="8">
        <v>54.7</v>
      </c>
      <c r="Q14" s="8">
        <v>52.1</v>
      </c>
      <c r="R14" s="8">
        <v>53.2</v>
      </c>
      <c r="S14" s="8">
        <v>50.7</v>
      </c>
      <c r="T14" s="8">
        <v>52.7</v>
      </c>
      <c r="U14" s="8">
        <v>51.9</v>
      </c>
      <c r="V14" s="8">
        <v>51.2</v>
      </c>
      <c r="W14" s="8">
        <v>53.5</v>
      </c>
      <c r="X14" s="8">
        <v>50.6</v>
      </c>
      <c r="Y14" s="8">
        <v>54.1</v>
      </c>
      <c r="Z14" s="8">
        <v>46.5</v>
      </c>
      <c r="AA14" s="8">
        <v>52.1</v>
      </c>
      <c r="AB14" s="8">
        <v>49.8</v>
      </c>
      <c r="AC14" s="8">
        <v>49.3</v>
      </c>
      <c r="AD14" s="8">
        <v>49.4</v>
      </c>
      <c r="AE14" s="8">
        <v>49.1</v>
      </c>
      <c r="AF14" s="8">
        <v>49.1</v>
      </c>
      <c r="AG14" s="8">
        <v>49.3</v>
      </c>
      <c r="AH14" s="8">
        <v>49.7</v>
      </c>
      <c r="AI14" s="8">
        <v>49.9</v>
      </c>
    </row>
    <row r="15" spans="1:35" x14ac:dyDescent="0.3">
      <c r="A15" s="3" t="s">
        <v>27</v>
      </c>
      <c r="B15" s="8">
        <v>2.4</v>
      </c>
      <c r="C15" s="8">
        <v>2.2999999999999998</v>
      </c>
      <c r="D15" s="8">
        <v>2.2000000000000002</v>
      </c>
      <c r="E15" s="8">
        <v>2.1</v>
      </c>
      <c r="F15" s="8">
        <v>2.4</v>
      </c>
      <c r="G15" s="8">
        <v>2.4</v>
      </c>
      <c r="H15" s="8">
        <v>2.4</v>
      </c>
      <c r="I15" s="8">
        <v>2.5</v>
      </c>
      <c r="J15" s="8">
        <v>2.5</v>
      </c>
      <c r="K15" s="8">
        <v>2.4</v>
      </c>
      <c r="L15" s="8">
        <v>2.4</v>
      </c>
      <c r="M15" s="8">
        <v>2.4</v>
      </c>
      <c r="N15" s="8">
        <v>2.4</v>
      </c>
      <c r="O15" s="8">
        <v>2.4</v>
      </c>
      <c r="P15" s="8">
        <v>2.7</v>
      </c>
      <c r="Q15" s="8">
        <v>2.5</v>
      </c>
      <c r="R15" s="8">
        <v>2.4</v>
      </c>
      <c r="S15" s="8">
        <v>2.2000000000000002</v>
      </c>
      <c r="T15" s="8">
        <v>2.2999999999999998</v>
      </c>
      <c r="U15" s="8">
        <v>2.2999999999999998</v>
      </c>
      <c r="V15" s="8">
        <v>2.4</v>
      </c>
      <c r="W15" s="8">
        <v>2.5</v>
      </c>
      <c r="X15" s="8">
        <v>2.6</v>
      </c>
      <c r="Y15" s="8">
        <v>2.7</v>
      </c>
      <c r="Z15" s="8">
        <v>2.2999999999999998</v>
      </c>
      <c r="AA15" s="8">
        <v>2.4</v>
      </c>
      <c r="AB15" s="8">
        <v>2.2000000000000002</v>
      </c>
      <c r="AC15" s="8">
        <v>2.1</v>
      </c>
      <c r="AD15" s="8">
        <v>2.1</v>
      </c>
      <c r="AE15" s="8">
        <v>2.2000000000000002</v>
      </c>
      <c r="AF15" s="8">
        <v>2.2000000000000002</v>
      </c>
      <c r="AG15" s="8">
        <v>2.2000000000000002</v>
      </c>
      <c r="AH15" s="8">
        <v>2.2000000000000002</v>
      </c>
      <c r="AI15" s="8">
        <v>2.2000000000000002</v>
      </c>
    </row>
    <row r="16" spans="1:35" ht="15" thickBot="1" x14ac:dyDescent="0.35">
      <c r="A16" s="3" t="s">
        <v>28</v>
      </c>
      <c r="B16" s="8">
        <v>0.4</v>
      </c>
      <c r="C16" s="8">
        <v>0.3</v>
      </c>
      <c r="D16" s="8">
        <v>0.4</v>
      </c>
      <c r="E16" s="8">
        <v>0.4</v>
      </c>
      <c r="F16" s="8">
        <v>0.4</v>
      </c>
      <c r="G16" s="8">
        <v>0.4</v>
      </c>
      <c r="H16" s="8">
        <v>0.4</v>
      </c>
      <c r="I16" s="8">
        <v>0.4</v>
      </c>
      <c r="J16" s="8">
        <v>0.4</v>
      </c>
      <c r="K16" s="8">
        <v>0.4</v>
      </c>
      <c r="L16" s="8">
        <v>0.4</v>
      </c>
      <c r="M16" s="8">
        <v>0.4</v>
      </c>
      <c r="N16" s="8">
        <v>0.4</v>
      </c>
      <c r="O16" s="8">
        <v>0.4</v>
      </c>
      <c r="P16" s="8">
        <v>0.4</v>
      </c>
      <c r="Q16" s="8">
        <v>0.4</v>
      </c>
      <c r="R16" s="8">
        <v>0.4</v>
      </c>
      <c r="S16" s="8">
        <v>0.4</v>
      </c>
      <c r="T16" s="8">
        <v>0.4</v>
      </c>
      <c r="U16" s="8">
        <v>0.4</v>
      </c>
      <c r="V16" s="8">
        <v>0.4</v>
      </c>
      <c r="W16" s="8">
        <v>0.4</v>
      </c>
      <c r="X16" s="8">
        <v>0.4</v>
      </c>
      <c r="Y16" s="8">
        <v>0.4</v>
      </c>
      <c r="Z16" s="8">
        <v>0.4</v>
      </c>
      <c r="AA16" s="8">
        <v>0.4</v>
      </c>
      <c r="AB16" s="8">
        <v>0.3</v>
      </c>
      <c r="AC16" s="8">
        <v>0.3</v>
      </c>
      <c r="AD16" s="8">
        <v>0.3</v>
      </c>
      <c r="AE16" s="8">
        <v>0.3</v>
      </c>
      <c r="AF16" s="8">
        <v>0.3</v>
      </c>
      <c r="AG16" s="8">
        <v>0.3</v>
      </c>
      <c r="AH16" s="8">
        <v>0.3</v>
      </c>
      <c r="AI16" s="8">
        <v>0.3</v>
      </c>
    </row>
    <row r="17" spans="1:35" ht="15" thickBot="1" x14ac:dyDescent="0.35">
      <c r="A17" s="5" t="s">
        <v>29</v>
      </c>
      <c r="B17" s="6">
        <v>39.1</v>
      </c>
      <c r="C17" s="6">
        <v>38.799999999999997</v>
      </c>
      <c r="D17" s="6">
        <v>39.799999999999997</v>
      </c>
      <c r="E17" s="6">
        <v>39.799999999999997</v>
      </c>
      <c r="F17" s="6">
        <v>40.799999999999997</v>
      </c>
      <c r="G17" s="6">
        <v>41.7</v>
      </c>
      <c r="H17" s="6">
        <v>39.9</v>
      </c>
      <c r="I17" s="6">
        <v>41.7</v>
      </c>
      <c r="J17" s="6">
        <v>42.1</v>
      </c>
      <c r="K17" s="6">
        <v>41.6</v>
      </c>
      <c r="L17" s="6">
        <v>40.299999999999997</v>
      </c>
      <c r="M17" s="6">
        <v>38.799999999999997</v>
      </c>
      <c r="N17" s="6">
        <v>41.7</v>
      </c>
      <c r="O17" s="6">
        <v>39.799999999999997</v>
      </c>
      <c r="P17" s="6">
        <v>43</v>
      </c>
      <c r="Q17" s="6">
        <v>39.6</v>
      </c>
      <c r="R17" s="6">
        <v>39.200000000000003</v>
      </c>
      <c r="S17" s="6">
        <v>41.4</v>
      </c>
      <c r="T17" s="6">
        <v>39.700000000000003</v>
      </c>
      <c r="U17" s="6">
        <v>41</v>
      </c>
      <c r="V17" s="6">
        <v>40.9</v>
      </c>
      <c r="W17" s="6">
        <v>40.700000000000003</v>
      </c>
      <c r="X17" s="6">
        <v>41.1</v>
      </c>
      <c r="Y17" s="6">
        <v>40.1</v>
      </c>
      <c r="Z17" s="6">
        <v>38.200000000000003</v>
      </c>
      <c r="AA17" s="6">
        <v>40.9</v>
      </c>
      <c r="AB17" s="6">
        <v>36.799999999999997</v>
      </c>
      <c r="AC17" s="6">
        <v>37.700000000000003</v>
      </c>
      <c r="AD17" s="6">
        <v>37.799999999999997</v>
      </c>
      <c r="AE17" s="6">
        <v>37.799999999999997</v>
      </c>
      <c r="AF17" s="6">
        <v>37.9</v>
      </c>
      <c r="AG17" s="6">
        <v>38.1</v>
      </c>
      <c r="AH17" s="6">
        <v>38.200000000000003</v>
      </c>
      <c r="AI17" s="6">
        <v>38.299999999999997</v>
      </c>
    </row>
    <row r="18" spans="1:35" x14ac:dyDescent="0.3">
      <c r="A18" s="5" t="s">
        <v>30</v>
      </c>
      <c r="B18" s="6">
        <v>6</v>
      </c>
      <c r="C18" s="6">
        <v>6.1</v>
      </c>
      <c r="D18" s="6">
        <v>6</v>
      </c>
      <c r="E18" s="6">
        <v>6.5</v>
      </c>
      <c r="F18" s="6">
        <v>7</v>
      </c>
      <c r="G18" s="6">
        <v>6.8</v>
      </c>
      <c r="H18" s="6">
        <v>6.7</v>
      </c>
      <c r="I18" s="6">
        <v>6.7</v>
      </c>
      <c r="J18" s="6">
        <v>7.2</v>
      </c>
      <c r="K18" s="6">
        <v>7.5</v>
      </c>
      <c r="L18" s="6">
        <v>7</v>
      </c>
      <c r="M18" s="6">
        <v>7.1</v>
      </c>
      <c r="N18" s="6">
        <v>8.1</v>
      </c>
      <c r="O18" s="6">
        <v>6.4</v>
      </c>
      <c r="P18" s="6">
        <v>7</v>
      </c>
      <c r="Q18" s="6">
        <v>6.9</v>
      </c>
      <c r="R18" s="6">
        <v>7</v>
      </c>
      <c r="S18" s="6">
        <v>7.5</v>
      </c>
      <c r="T18" s="6">
        <v>8</v>
      </c>
      <c r="U18" s="6">
        <v>7.7</v>
      </c>
      <c r="V18" s="6">
        <v>7.6</v>
      </c>
      <c r="W18" s="6">
        <v>7.5</v>
      </c>
      <c r="X18" s="6">
        <v>7.8</v>
      </c>
      <c r="Y18" s="6">
        <v>7.3</v>
      </c>
      <c r="Z18" s="6">
        <v>7.1</v>
      </c>
      <c r="AA18" s="6">
        <v>7.5</v>
      </c>
      <c r="AB18" s="6">
        <v>6.5</v>
      </c>
      <c r="AC18" s="6">
        <v>8.1999999999999993</v>
      </c>
      <c r="AD18" s="6">
        <v>8.6</v>
      </c>
      <c r="AE18" s="6">
        <v>8.6999999999999993</v>
      </c>
      <c r="AF18" s="6">
        <v>8.9</v>
      </c>
      <c r="AG18" s="6">
        <v>9</v>
      </c>
      <c r="AH18" s="6">
        <v>9.1</v>
      </c>
      <c r="AI18" s="6">
        <v>9.1999999999999993</v>
      </c>
    </row>
    <row r="19" spans="1:35" ht="15" thickBot="1" x14ac:dyDescent="0.35">
      <c r="A19" s="3" t="s">
        <v>31</v>
      </c>
      <c r="B19" s="8">
        <v>33.299999999999997</v>
      </c>
      <c r="C19" s="8">
        <v>32.6</v>
      </c>
      <c r="D19" s="8">
        <v>33.299999999999997</v>
      </c>
      <c r="E19" s="8">
        <v>33.1</v>
      </c>
      <c r="F19" s="8">
        <v>33.6</v>
      </c>
      <c r="G19" s="8">
        <v>35.299999999999997</v>
      </c>
      <c r="H19" s="8">
        <v>33.6</v>
      </c>
      <c r="I19" s="8">
        <v>34.799999999999997</v>
      </c>
      <c r="J19" s="8">
        <v>34.5</v>
      </c>
      <c r="K19" s="8">
        <v>34.200000000000003</v>
      </c>
      <c r="L19" s="8">
        <v>33.700000000000003</v>
      </c>
      <c r="M19" s="8">
        <v>32.5</v>
      </c>
      <c r="N19" s="8">
        <v>33.9</v>
      </c>
      <c r="O19" s="8">
        <v>32.9</v>
      </c>
      <c r="P19" s="8">
        <v>35.5</v>
      </c>
      <c r="Q19" s="8">
        <v>32.6</v>
      </c>
      <c r="R19" s="8">
        <v>33.1</v>
      </c>
      <c r="S19" s="8">
        <v>34.1</v>
      </c>
      <c r="T19" s="8">
        <v>31.6</v>
      </c>
      <c r="U19" s="8">
        <v>33.200000000000003</v>
      </c>
      <c r="V19" s="8">
        <v>33.4</v>
      </c>
      <c r="W19" s="8">
        <v>33</v>
      </c>
      <c r="X19" s="8">
        <v>33.200000000000003</v>
      </c>
      <c r="Y19" s="8">
        <v>32.6</v>
      </c>
      <c r="Z19" s="8">
        <v>30.9</v>
      </c>
      <c r="AA19" s="8">
        <v>33.200000000000003</v>
      </c>
      <c r="AB19" s="8">
        <v>30.4</v>
      </c>
      <c r="AC19" s="8">
        <v>29.7</v>
      </c>
      <c r="AD19" s="8">
        <v>29.5</v>
      </c>
      <c r="AE19" s="8">
        <v>29.3</v>
      </c>
      <c r="AF19" s="8">
        <v>29.2</v>
      </c>
      <c r="AG19" s="8">
        <v>29.3</v>
      </c>
      <c r="AH19" s="8">
        <v>29.3</v>
      </c>
      <c r="AI19" s="8">
        <v>29.3</v>
      </c>
    </row>
    <row r="20" spans="1:35" x14ac:dyDescent="0.3">
      <c r="A20" s="5" t="s">
        <v>32</v>
      </c>
      <c r="B20" s="6">
        <v>9.6999999999999993</v>
      </c>
      <c r="C20" s="6">
        <v>10.1</v>
      </c>
      <c r="D20" s="6">
        <v>10.5</v>
      </c>
      <c r="E20" s="6">
        <v>10.8</v>
      </c>
      <c r="F20" s="6">
        <v>11.6</v>
      </c>
      <c r="G20" s="6">
        <v>12.4</v>
      </c>
      <c r="H20" s="6">
        <v>11.3</v>
      </c>
      <c r="I20" s="6">
        <v>11.4</v>
      </c>
      <c r="J20" s="6">
        <v>10.6</v>
      </c>
      <c r="K20" s="6">
        <v>10.6</v>
      </c>
      <c r="L20" s="6">
        <v>10.7</v>
      </c>
      <c r="M20" s="6">
        <v>10.199999999999999</v>
      </c>
      <c r="N20" s="6">
        <v>10</v>
      </c>
      <c r="O20" s="6">
        <v>9.6</v>
      </c>
      <c r="P20" s="6">
        <v>11</v>
      </c>
      <c r="Q20" s="6">
        <v>10.6</v>
      </c>
      <c r="R20" s="6">
        <v>10.5</v>
      </c>
      <c r="S20" s="6">
        <v>10.8</v>
      </c>
      <c r="T20" s="6">
        <v>10.6</v>
      </c>
      <c r="U20" s="6">
        <v>10.6</v>
      </c>
      <c r="V20" s="6">
        <v>10.6</v>
      </c>
      <c r="W20" s="6">
        <v>10.4</v>
      </c>
      <c r="X20" s="6">
        <v>10.7</v>
      </c>
      <c r="Y20" s="6">
        <v>10.3</v>
      </c>
      <c r="Z20" s="6">
        <v>10</v>
      </c>
      <c r="AA20" s="6">
        <v>10.6</v>
      </c>
      <c r="AB20" s="6">
        <v>9.6</v>
      </c>
      <c r="AC20" s="6">
        <v>9.1</v>
      </c>
      <c r="AD20" s="6">
        <v>9</v>
      </c>
      <c r="AE20" s="6">
        <v>8.9</v>
      </c>
      <c r="AF20" s="6">
        <v>8.8000000000000007</v>
      </c>
      <c r="AG20" s="6">
        <v>8.8000000000000007</v>
      </c>
      <c r="AH20" s="6">
        <v>8.9</v>
      </c>
      <c r="AI20" s="6">
        <v>8.9</v>
      </c>
    </row>
    <row r="21" spans="1:35" x14ac:dyDescent="0.3">
      <c r="A21" s="3" t="s">
        <v>33</v>
      </c>
      <c r="B21" s="8">
        <v>7.7</v>
      </c>
      <c r="C21" s="8">
        <v>7.8</v>
      </c>
      <c r="D21" s="8">
        <v>8</v>
      </c>
      <c r="E21" s="8">
        <v>8.1</v>
      </c>
      <c r="F21" s="8">
        <v>8.1999999999999993</v>
      </c>
      <c r="G21" s="8">
        <v>8.4</v>
      </c>
      <c r="H21" s="8">
        <v>8.4</v>
      </c>
      <c r="I21" s="8">
        <v>8.6</v>
      </c>
      <c r="J21" s="8">
        <v>9</v>
      </c>
      <c r="K21" s="8">
        <v>8.6999999999999993</v>
      </c>
      <c r="L21" s="8">
        <v>8.9</v>
      </c>
      <c r="M21" s="8">
        <v>9.1</v>
      </c>
      <c r="N21" s="8">
        <v>9.1</v>
      </c>
      <c r="O21" s="8">
        <v>9</v>
      </c>
      <c r="P21" s="8">
        <v>9</v>
      </c>
      <c r="Q21" s="8">
        <v>8.8000000000000007</v>
      </c>
      <c r="R21" s="8">
        <v>8.6</v>
      </c>
      <c r="S21" s="8">
        <v>8.4</v>
      </c>
      <c r="T21" s="8">
        <v>8.5</v>
      </c>
      <c r="U21" s="8">
        <v>8.9</v>
      </c>
      <c r="V21" s="8">
        <v>9</v>
      </c>
      <c r="W21" s="8">
        <v>8.9</v>
      </c>
      <c r="X21" s="8">
        <v>8.9</v>
      </c>
      <c r="Y21" s="8">
        <v>8.8000000000000007</v>
      </c>
      <c r="Z21" s="8">
        <v>7.7</v>
      </c>
      <c r="AA21" s="8">
        <v>8.5</v>
      </c>
      <c r="AB21" s="8">
        <v>8.6999999999999993</v>
      </c>
      <c r="AC21" s="8">
        <v>8.6999999999999993</v>
      </c>
      <c r="AD21" s="8">
        <v>8.5</v>
      </c>
      <c r="AE21" s="8">
        <v>8.4</v>
      </c>
      <c r="AF21" s="8">
        <v>8.4</v>
      </c>
      <c r="AG21" s="8">
        <v>8.4</v>
      </c>
      <c r="AH21" s="8">
        <v>8.4</v>
      </c>
      <c r="AI21" s="8">
        <v>8.4</v>
      </c>
    </row>
    <row r="22" spans="1:35" x14ac:dyDescent="0.3">
      <c r="A22" s="3" t="s">
        <v>34</v>
      </c>
      <c r="B22" s="8">
        <v>15.9</v>
      </c>
      <c r="C22" s="8">
        <v>14.8</v>
      </c>
      <c r="D22" s="8">
        <v>14.8</v>
      </c>
      <c r="E22" s="8">
        <v>14.2</v>
      </c>
      <c r="F22" s="8">
        <v>13.9</v>
      </c>
      <c r="G22" s="8">
        <v>14.4</v>
      </c>
      <c r="H22" s="8">
        <v>13.9</v>
      </c>
      <c r="I22" s="8">
        <v>14.8</v>
      </c>
      <c r="J22" s="8">
        <v>15</v>
      </c>
      <c r="K22" s="8">
        <v>14.9</v>
      </c>
      <c r="L22" s="8">
        <v>14.2</v>
      </c>
      <c r="M22" s="8">
        <v>13.3</v>
      </c>
      <c r="N22" s="8">
        <v>14.8</v>
      </c>
      <c r="O22" s="8">
        <v>14.3</v>
      </c>
      <c r="P22" s="8">
        <v>15.5</v>
      </c>
      <c r="Q22" s="8">
        <v>13.3</v>
      </c>
      <c r="R22" s="8">
        <v>14</v>
      </c>
      <c r="S22" s="8">
        <v>14.9</v>
      </c>
      <c r="T22" s="8">
        <v>12.5</v>
      </c>
      <c r="U22" s="8">
        <v>13.7</v>
      </c>
      <c r="V22" s="8">
        <v>13.8</v>
      </c>
      <c r="W22" s="8">
        <v>13.7</v>
      </c>
      <c r="X22" s="8">
        <v>13.6</v>
      </c>
      <c r="Y22" s="8">
        <v>13.5</v>
      </c>
      <c r="Z22" s="8">
        <v>13.2</v>
      </c>
      <c r="AA22" s="8">
        <v>14.1</v>
      </c>
      <c r="AB22" s="8">
        <v>12.1</v>
      </c>
      <c r="AC22" s="8">
        <v>12</v>
      </c>
      <c r="AD22" s="8">
        <v>12</v>
      </c>
      <c r="AE22" s="8">
        <v>12</v>
      </c>
      <c r="AF22" s="8">
        <v>12</v>
      </c>
      <c r="AG22" s="8">
        <v>12</v>
      </c>
      <c r="AH22" s="8">
        <v>12</v>
      </c>
      <c r="AI22" s="8">
        <v>12</v>
      </c>
    </row>
    <row r="23" spans="1:35" x14ac:dyDescent="0.3">
      <c r="A23" s="3" t="s">
        <v>35</v>
      </c>
      <c r="B23" s="8">
        <v>-0.3</v>
      </c>
      <c r="C23" s="8">
        <v>0.1</v>
      </c>
      <c r="D23" s="8">
        <v>0.4</v>
      </c>
      <c r="E23" s="8">
        <v>0.2</v>
      </c>
      <c r="F23" s="8">
        <v>0.2</v>
      </c>
      <c r="G23" s="8">
        <v>-0.4</v>
      </c>
      <c r="H23" s="8">
        <v>-0.4</v>
      </c>
      <c r="I23" s="8">
        <v>0.2</v>
      </c>
      <c r="J23" s="8">
        <v>0.4</v>
      </c>
      <c r="K23" s="8">
        <v>-0.1</v>
      </c>
      <c r="L23" s="8">
        <v>-0.4</v>
      </c>
      <c r="M23" s="8">
        <v>-0.8</v>
      </c>
      <c r="N23" s="8">
        <v>-0.3</v>
      </c>
      <c r="O23" s="8">
        <v>0.4</v>
      </c>
      <c r="P23" s="8">
        <v>0.5</v>
      </c>
      <c r="Q23" s="8">
        <v>0.1</v>
      </c>
      <c r="R23" s="8">
        <v>-0.8</v>
      </c>
      <c r="S23" s="8">
        <v>-0.2</v>
      </c>
      <c r="T23" s="8">
        <v>0.1</v>
      </c>
      <c r="U23" s="8">
        <v>0.1</v>
      </c>
      <c r="V23" s="8">
        <v>-0.1</v>
      </c>
      <c r="W23" s="8">
        <v>0.2</v>
      </c>
      <c r="X23" s="8">
        <v>0.1</v>
      </c>
      <c r="Y23" s="8">
        <v>0.2</v>
      </c>
      <c r="Z23" s="8">
        <v>0.2</v>
      </c>
      <c r="AA23" s="8">
        <v>0.2</v>
      </c>
      <c r="AB23" s="8">
        <v>-0.1</v>
      </c>
      <c r="AC23" s="8">
        <v>-0.2</v>
      </c>
      <c r="AD23" s="8">
        <v>-0.2</v>
      </c>
      <c r="AE23" s="8">
        <v>-0.2</v>
      </c>
      <c r="AF23" s="8">
        <v>-0.2</v>
      </c>
      <c r="AG23" s="8">
        <v>-0.2</v>
      </c>
      <c r="AH23" s="8">
        <v>-0.2</v>
      </c>
      <c r="AI23" s="8">
        <v>-0.2</v>
      </c>
    </row>
    <row r="24" spans="1:35" x14ac:dyDescent="0.3">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sheetData>
  <mergeCells count="1">
    <mergeCell ref="A1:A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655B-4300-4E54-967F-3A9710F2DE89}">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8" width="5.5546875" style="1" bestFit="1" customWidth="1"/>
    <col min="29" max="31" width="5" style="1" bestFit="1" customWidth="1"/>
    <col min="32" max="33" width="5.5546875" style="1" bestFit="1" customWidth="1"/>
    <col min="34" max="35" width="5" style="1" bestFit="1" customWidth="1"/>
    <col min="36" max="16384" width="9.109375" style="1"/>
  </cols>
  <sheetData>
    <row r="1" spans="1:35" ht="15" customHeight="1" x14ac:dyDescent="0.3">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2</v>
      </c>
      <c r="B4" s="6">
        <v>112.1</v>
      </c>
      <c r="C4" s="6">
        <v>106.3</v>
      </c>
      <c r="D4" s="6">
        <v>110.7</v>
      </c>
      <c r="E4" s="6">
        <v>105.3</v>
      </c>
      <c r="F4" s="6">
        <v>106.2</v>
      </c>
      <c r="G4" s="6">
        <v>106.7</v>
      </c>
      <c r="H4" s="6">
        <v>107</v>
      </c>
      <c r="I4" s="6">
        <v>108.1</v>
      </c>
      <c r="J4" s="6">
        <v>107.9</v>
      </c>
      <c r="K4" s="6">
        <v>105.8</v>
      </c>
      <c r="L4" s="6">
        <v>104</v>
      </c>
      <c r="M4" s="6">
        <v>101.9</v>
      </c>
      <c r="N4" s="6">
        <v>101.6</v>
      </c>
      <c r="O4" s="6">
        <v>94.9</v>
      </c>
      <c r="P4" s="6">
        <v>99.5</v>
      </c>
      <c r="Q4" s="6">
        <v>90</v>
      </c>
      <c r="R4" s="6">
        <v>89.2</v>
      </c>
      <c r="S4" s="6">
        <v>89</v>
      </c>
      <c r="T4" s="6">
        <v>83</v>
      </c>
      <c r="U4" s="6">
        <v>87.2</v>
      </c>
      <c r="V4" s="6">
        <v>85.4</v>
      </c>
      <c r="W4" s="6">
        <v>84.9</v>
      </c>
      <c r="X4" s="6">
        <v>85.5</v>
      </c>
      <c r="Y4" s="6">
        <v>85.8</v>
      </c>
      <c r="Z4" s="6">
        <v>78.2</v>
      </c>
      <c r="AA4" s="6">
        <v>81.3</v>
      </c>
      <c r="AB4" s="6">
        <v>76.400000000000006</v>
      </c>
      <c r="AC4" s="6">
        <v>73.3</v>
      </c>
      <c r="AD4" s="6">
        <v>72.400000000000006</v>
      </c>
      <c r="AE4" s="6">
        <v>73.400000000000006</v>
      </c>
      <c r="AF4" s="6">
        <v>78.2</v>
      </c>
      <c r="AG4" s="6">
        <v>77.7</v>
      </c>
      <c r="AH4" s="6">
        <v>73.5</v>
      </c>
      <c r="AI4" s="6">
        <v>71.7</v>
      </c>
    </row>
    <row r="5" spans="1:35" x14ac:dyDescent="0.3">
      <c r="A5" s="7" t="s">
        <v>3</v>
      </c>
      <c r="B5" s="8">
        <v>111.2</v>
      </c>
      <c r="C5" s="8">
        <v>105.4</v>
      </c>
      <c r="D5" s="8">
        <v>109.8</v>
      </c>
      <c r="E5" s="8">
        <v>104.4</v>
      </c>
      <c r="F5" s="8">
        <v>105.3</v>
      </c>
      <c r="G5" s="8">
        <v>105.8</v>
      </c>
      <c r="H5" s="8">
        <v>106.1</v>
      </c>
      <c r="I5" s="8">
        <v>107.3</v>
      </c>
      <c r="J5" s="8">
        <v>107.1</v>
      </c>
      <c r="K5" s="8">
        <v>105</v>
      </c>
      <c r="L5" s="8">
        <v>103.2</v>
      </c>
      <c r="M5" s="8">
        <v>101.1</v>
      </c>
      <c r="N5" s="8">
        <v>100.8</v>
      </c>
      <c r="O5" s="8">
        <v>94.2</v>
      </c>
      <c r="P5" s="8">
        <v>98.7</v>
      </c>
      <c r="Q5" s="8">
        <v>89.2</v>
      </c>
      <c r="R5" s="8">
        <v>88.4</v>
      </c>
      <c r="S5" s="8">
        <v>88.2</v>
      </c>
      <c r="T5" s="8">
        <v>82.3</v>
      </c>
      <c r="U5" s="8">
        <v>86.5</v>
      </c>
      <c r="V5" s="8">
        <v>84.6</v>
      </c>
      <c r="W5" s="8">
        <v>84.2</v>
      </c>
      <c r="X5" s="8">
        <v>84.8</v>
      </c>
      <c r="Y5" s="8">
        <v>85.1</v>
      </c>
      <c r="Z5" s="8">
        <v>77.5</v>
      </c>
      <c r="AA5" s="8">
        <v>80.7</v>
      </c>
      <c r="AB5" s="8">
        <v>75.7</v>
      </c>
      <c r="AC5" s="8">
        <v>72.7</v>
      </c>
      <c r="AD5" s="8">
        <v>71.8</v>
      </c>
      <c r="AE5" s="8">
        <v>72.8</v>
      </c>
      <c r="AF5" s="8">
        <v>77.599999999999994</v>
      </c>
      <c r="AG5" s="8">
        <v>77</v>
      </c>
      <c r="AH5" s="8">
        <v>72.8</v>
      </c>
      <c r="AI5" s="8">
        <v>71.099999999999994</v>
      </c>
    </row>
    <row r="6" spans="1:35" x14ac:dyDescent="0.3">
      <c r="A6" s="9" t="s">
        <v>4</v>
      </c>
      <c r="B6" s="8">
        <v>28.6</v>
      </c>
      <c r="C6" s="8">
        <v>27.6</v>
      </c>
      <c r="D6" s="8">
        <v>30.5</v>
      </c>
      <c r="E6" s="8">
        <v>26.8</v>
      </c>
      <c r="F6" s="8">
        <v>28.5</v>
      </c>
      <c r="G6" s="8">
        <v>26.2</v>
      </c>
      <c r="H6" s="8">
        <v>27.6</v>
      </c>
      <c r="I6" s="8">
        <v>28.8</v>
      </c>
      <c r="J6" s="8">
        <v>29.3</v>
      </c>
      <c r="K6" s="8">
        <v>29</v>
      </c>
      <c r="L6" s="8">
        <v>27.9</v>
      </c>
      <c r="M6" s="8">
        <v>27.2</v>
      </c>
      <c r="N6" s="8">
        <v>25.1</v>
      </c>
      <c r="O6" s="8">
        <v>25.6</v>
      </c>
      <c r="P6" s="8">
        <v>26.1</v>
      </c>
      <c r="Q6" s="8">
        <v>22.7</v>
      </c>
      <c r="R6" s="8">
        <v>22.6</v>
      </c>
      <c r="S6" s="8">
        <v>21.1</v>
      </c>
      <c r="T6" s="8">
        <v>20.100000000000001</v>
      </c>
      <c r="U6" s="8">
        <v>20.8</v>
      </c>
      <c r="V6" s="8">
        <v>19.5</v>
      </c>
      <c r="W6" s="8">
        <v>19.7</v>
      </c>
      <c r="X6" s="8">
        <v>19.600000000000001</v>
      </c>
      <c r="Y6" s="8">
        <v>21</v>
      </c>
      <c r="Z6" s="8">
        <v>19</v>
      </c>
      <c r="AA6" s="8">
        <v>18.2</v>
      </c>
      <c r="AB6" s="8">
        <v>18.5</v>
      </c>
      <c r="AC6" s="8">
        <v>16.5</v>
      </c>
      <c r="AD6" s="8">
        <v>17.100000000000001</v>
      </c>
      <c r="AE6" s="8">
        <v>18.8</v>
      </c>
      <c r="AF6" s="8">
        <v>24.1</v>
      </c>
      <c r="AG6" s="8">
        <v>23.8</v>
      </c>
      <c r="AH6" s="8">
        <v>20</v>
      </c>
      <c r="AI6" s="8">
        <v>18.8</v>
      </c>
    </row>
    <row r="7" spans="1:35" x14ac:dyDescent="0.3">
      <c r="A7" s="9" t="s">
        <v>5</v>
      </c>
      <c r="B7" s="8">
        <v>22.5</v>
      </c>
      <c r="C7" s="8">
        <v>21.9</v>
      </c>
      <c r="D7" s="8">
        <v>22.4</v>
      </c>
      <c r="E7" s="8">
        <v>21.4</v>
      </c>
      <c r="F7" s="8">
        <v>21.7</v>
      </c>
      <c r="G7" s="8">
        <v>21.6</v>
      </c>
      <c r="H7" s="8">
        <v>20.9</v>
      </c>
      <c r="I7" s="8">
        <v>19.8</v>
      </c>
      <c r="J7" s="8">
        <v>19.5</v>
      </c>
      <c r="K7" s="8">
        <v>18.899999999999999</v>
      </c>
      <c r="L7" s="8">
        <v>19.100000000000001</v>
      </c>
      <c r="M7" s="8">
        <v>19.2</v>
      </c>
      <c r="N7" s="8">
        <v>19.3</v>
      </c>
      <c r="O7" s="8">
        <v>13.8</v>
      </c>
      <c r="P7" s="8">
        <v>16</v>
      </c>
      <c r="Q7" s="8">
        <v>15.6</v>
      </c>
      <c r="R7" s="8">
        <v>14.6</v>
      </c>
      <c r="S7" s="8">
        <v>14.4</v>
      </c>
      <c r="T7" s="8">
        <v>13.8</v>
      </c>
      <c r="U7" s="8">
        <v>13.8</v>
      </c>
      <c r="V7" s="8">
        <v>13.7</v>
      </c>
      <c r="W7" s="8">
        <v>13.8</v>
      </c>
      <c r="X7" s="8">
        <v>14.1</v>
      </c>
      <c r="Y7" s="8">
        <v>13.9</v>
      </c>
      <c r="Z7" s="8">
        <v>13.3</v>
      </c>
      <c r="AA7" s="8">
        <v>14.1</v>
      </c>
      <c r="AB7" s="8">
        <v>12.6</v>
      </c>
      <c r="AC7" s="8">
        <v>11.9</v>
      </c>
      <c r="AD7" s="8">
        <v>11.3</v>
      </c>
      <c r="AE7" s="8">
        <v>10.8</v>
      </c>
      <c r="AF7" s="8">
        <v>10.6</v>
      </c>
      <c r="AG7" s="8">
        <v>10.6</v>
      </c>
      <c r="AH7" s="8">
        <v>10.5</v>
      </c>
      <c r="AI7" s="8">
        <v>10.3</v>
      </c>
    </row>
    <row r="8" spans="1:35" x14ac:dyDescent="0.3">
      <c r="A8" s="9" t="s">
        <v>6</v>
      </c>
      <c r="B8" s="8">
        <v>23.4</v>
      </c>
      <c r="C8" s="8">
        <v>23.6</v>
      </c>
      <c r="D8" s="8">
        <v>24.2</v>
      </c>
      <c r="E8" s="8">
        <v>24.6</v>
      </c>
      <c r="F8" s="8">
        <v>25</v>
      </c>
      <c r="G8" s="8">
        <v>25.5</v>
      </c>
      <c r="H8" s="8">
        <v>25.9</v>
      </c>
      <c r="I8" s="8">
        <v>26.5</v>
      </c>
      <c r="J8" s="8">
        <v>27.5</v>
      </c>
      <c r="K8" s="8">
        <v>26.7</v>
      </c>
      <c r="L8" s="8">
        <v>27.3</v>
      </c>
      <c r="M8" s="8">
        <v>28.2</v>
      </c>
      <c r="N8" s="8">
        <v>28.3</v>
      </c>
      <c r="O8" s="8">
        <v>27.5</v>
      </c>
      <c r="P8" s="8">
        <v>26.7</v>
      </c>
      <c r="Q8" s="8">
        <v>26.3</v>
      </c>
      <c r="R8" s="8">
        <v>25.5</v>
      </c>
      <c r="S8" s="8">
        <v>25</v>
      </c>
      <c r="T8" s="8">
        <v>25.2</v>
      </c>
      <c r="U8" s="8">
        <v>26.9</v>
      </c>
      <c r="V8" s="8">
        <v>26.6</v>
      </c>
      <c r="W8" s="8">
        <v>26.1</v>
      </c>
      <c r="X8" s="8">
        <v>26.2</v>
      </c>
      <c r="Y8" s="8">
        <v>26</v>
      </c>
      <c r="Z8" s="8">
        <v>21.7</v>
      </c>
      <c r="AA8" s="8">
        <v>23.9</v>
      </c>
      <c r="AB8" s="8">
        <v>24.2</v>
      </c>
      <c r="AC8" s="8">
        <v>24.3</v>
      </c>
      <c r="AD8" s="8">
        <v>23.7</v>
      </c>
      <c r="AE8" s="8">
        <v>23.5</v>
      </c>
      <c r="AF8" s="8">
        <v>23.4</v>
      </c>
      <c r="AG8" s="8">
        <v>23.3</v>
      </c>
      <c r="AH8" s="8">
        <v>23.2</v>
      </c>
      <c r="AI8" s="8">
        <v>23</v>
      </c>
    </row>
    <row r="9" spans="1:35" x14ac:dyDescent="0.3">
      <c r="A9" s="9" t="s">
        <v>7</v>
      </c>
      <c r="B9" s="8">
        <v>36.5</v>
      </c>
      <c r="C9" s="8">
        <v>32.200000000000003</v>
      </c>
      <c r="D9" s="8">
        <v>32.5</v>
      </c>
      <c r="E9" s="8">
        <v>31.4</v>
      </c>
      <c r="F9" s="8">
        <v>29.9</v>
      </c>
      <c r="G9" s="8">
        <v>32.200000000000003</v>
      </c>
      <c r="H9" s="8">
        <v>31.5</v>
      </c>
      <c r="I9" s="8">
        <v>32</v>
      </c>
      <c r="J9" s="8">
        <v>30.6</v>
      </c>
      <c r="K9" s="8">
        <v>30.1</v>
      </c>
      <c r="L9" s="8">
        <v>28.6</v>
      </c>
      <c r="M9" s="8">
        <v>26.3</v>
      </c>
      <c r="N9" s="8">
        <v>27.9</v>
      </c>
      <c r="O9" s="8">
        <v>27.1</v>
      </c>
      <c r="P9" s="8">
        <v>29.7</v>
      </c>
      <c r="Q9" s="8">
        <v>24.5</v>
      </c>
      <c r="R9" s="8">
        <v>25.6</v>
      </c>
      <c r="S9" s="8">
        <v>27.6</v>
      </c>
      <c r="T9" s="8">
        <v>23</v>
      </c>
      <c r="U9" s="8">
        <v>24.8</v>
      </c>
      <c r="V9" s="8">
        <v>24.6</v>
      </c>
      <c r="W9" s="8">
        <v>24.5</v>
      </c>
      <c r="X9" s="8">
        <v>24.7</v>
      </c>
      <c r="Y9" s="8">
        <v>24.1</v>
      </c>
      <c r="Z9" s="8">
        <v>23.4</v>
      </c>
      <c r="AA9" s="8">
        <v>24.4</v>
      </c>
      <c r="AB9" s="8">
        <v>20.399999999999999</v>
      </c>
      <c r="AC9" s="8">
        <v>19.899999999999999</v>
      </c>
      <c r="AD9" s="8">
        <v>19.600000000000001</v>
      </c>
      <c r="AE9" s="8">
        <v>19.5</v>
      </c>
      <c r="AF9" s="8">
        <v>19.399999999999999</v>
      </c>
      <c r="AG9" s="8">
        <v>19.3</v>
      </c>
      <c r="AH9" s="8">
        <v>19.100000000000001</v>
      </c>
      <c r="AI9" s="8">
        <v>18.899999999999999</v>
      </c>
    </row>
    <row r="10" spans="1:35" x14ac:dyDescent="0.3">
      <c r="A10" s="9" t="s">
        <v>8</v>
      </c>
      <c r="B10" s="8">
        <v>0.2</v>
      </c>
      <c r="C10" s="8">
        <v>0.2</v>
      </c>
      <c r="D10" s="8">
        <v>0.2</v>
      </c>
      <c r="E10" s="8">
        <v>0.2</v>
      </c>
      <c r="F10" s="8">
        <v>0.2</v>
      </c>
      <c r="G10" s="8">
        <v>0.2</v>
      </c>
      <c r="H10" s="8">
        <v>0.2</v>
      </c>
      <c r="I10" s="8">
        <v>0.2</v>
      </c>
      <c r="J10" s="8">
        <v>0.2</v>
      </c>
      <c r="K10" s="8">
        <v>0.2</v>
      </c>
      <c r="L10" s="8">
        <v>0.2</v>
      </c>
      <c r="M10" s="8">
        <v>0.2</v>
      </c>
      <c r="N10" s="8">
        <v>0.2</v>
      </c>
      <c r="O10" s="8">
        <v>0.2</v>
      </c>
      <c r="P10" s="8">
        <v>0.1</v>
      </c>
      <c r="Q10" s="8">
        <v>0.1</v>
      </c>
      <c r="R10" s="8">
        <v>0.1</v>
      </c>
      <c r="S10" s="8">
        <v>0.1</v>
      </c>
      <c r="T10" s="8">
        <v>0.1</v>
      </c>
      <c r="U10" s="8">
        <v>0.1</v>
      </c>
      <c r="V10" s="8">
        <v>0.1</v>
      </c>
      <c r="W10" s="8">
        <v>0.1</v>
      </c>
      <c r="X10" s="8">
        <v>0.1</v>
      </c>
      <c r="Y10" s="8">
        <v>0.1</v>
      </c>
      <c r="Z10" s="8">
        <v>0.1</v>
      </c>
      <c r="AA10" s="8">
        <v>0.1</v>
      </c>
      <c r="AB10" s="8">
        <v>0.1</v>
      </c>
      <c r="AC10" s="8">
        <v>0.1</v>
      </c>
      <c r="AD10" s="8">
        <v>0.1</v>
      </c>
      <c r="AE10" s="8">
        <v>0.1</v>
      </c>
      <c r="AF10" s="8">
        <v>0.1</v>
      </c>
      <c r="AG10" s="8">
        <v>0.1</v>
      </c>
      <c r="AH10" s="8">
        <v>0.1</v>
      </c>
      <c r="AI10" s="8">
        <v>0.1</v>
      </c>
    </row>
    <row r="11" spans="1:35" ht="15" thickBot="1" x14ac:dyDescent="0.35">
      <c r="A11" s="7" t="s">
        <v>9</v>
      </c>
      <c r="B11" s="8">
        <v>1</v>
      </c>
      <c r="C11" s="8">
        <v>0.9</v>
      </c>
      <c r="D11" s="8">
        <v>0.9</v>
      </c>
      <c r="E11" s="8">
        <v>0.9</v>
      </c>
      <c r="F11" s="8">
        <v>0.9</v>
      </c>
      <c r="G11" s="8">
        <v>0.9</v>
      </c>
      <c r="H11" s="8">
        <v>0.9</v>
      </c>
      <c r="I11" s="8">
        <v>0.8</v>
      </c>
      <c r="J11" s="8">
        <v>0.8</v>
      </c>
      <c r="K11" s="8">
        <v>0.8</v>
      </c>
      <c r="L11" s="8">
        <v>0.8</v>
      </c>
      <c r="M11" s="8">
        <v>0.8</v>
      </c>
      <c r="N11" s="8">
        <v>0.8</v>
      </c>
      <c r="O11" s="8">
        <v>0.8</v>
      </c>
      <c r="P11" s="8">
        <v>0.8</v>
      </c>
      <c r="Q11" s="8">
        <v>0.8</v>
      </c>
      <c r="R11" s="8">
        <v>0.7</v>
      </c>
      <c r="S11" s="8">
        <v>0.7</v>
      </c>
      <c r="T11" s="8">
        <v>0.7</v>
      </c>
      <c r="U11" s="8">
        <v>0.7</v>
      </c>
      <c r="V11" s="8">
        <v>0.7</v>
      </c>
      <c r="W11" s="8">
        <v>0.7</v>
      </c>
      <c r="X11" s="8">
        <v>0.7</v>
      </c>
      <c r="Y11" s="8">
        <v>0.7</v>
      </c>
      <c r="Z11" s="8">
        <v>0.7</v>
      </c>
      <c r="AA11" s="8">
        <v>0.7</v>
      </c>
      <c r="AB11" s="8">
        <v>0.6</v>
      </c>
      <c r="AC11" s="8">
        <v>0.6</v>
      </c>
      <c r="AD11" s="8">
        <v>0.6</v>
      </c>
      <c r="AE11" s="8">
        <v>0.6</v>
      </c>
      <c r="AF11" s="8">
        <v>0.6</v>
      </c>
      <c r="AG11" s="8">
        <v>0.6</v>
      </c>
      <c r="AH11" s="8">
        <v>0.6</v>
      </c>
      <c r="AI11" s="8">
        <v>0.6</v>
      </c>
    </row>
    <row r="12" spans="1:35" ht="15" thickBot="1" x14ac:dyDescent="0.35">
      <c r="A12" s="5" t="s">
        <v>10</v>
      </c>
      <c r="B12" s="6">
        <v>28.8</v>
      </c>
      <c r="C12" s="6">
        <v>26.1</v>
      </c>
      <c r="D12" s="6">
        <v>27.3</v>
      </c>
      <c r="E12" s="6">
        <v>26.5</v>
      </c>
      <c r="F12" s="6">
        <v>27.7</v>
      </c>
      <c r="G12" s="6">
        <v>26.3</v>
      </c>
      <c r="H12" s="6">
        <v>26.2</v>
      </c>
      <c r="I12" s="6">
        <v>26.1</v>
      </c>
      <c r="J12" s="6">
        <v>27.1</v>
      </c>
      <c r="K12" s="6">
        <v>26.5</v>
      </c>
      <c r="L12" s="6">
        <v>25.8</v>
      </c>
      <c r="M12" s="6">
        <v>24.3</v>
      </c>
      <c r="N12" s="6">
        <v>24.9</v>
      </c>
      <c r="O12" s="6">
        <v>19</v>
      </c>
      <c r="P12" s="6">
        <v>21.7</v>
      </c>
      <c r="Q12" s="6">
        <v>21.1</v>
      </c>
      <c r="R12" s="6">
        <v>19.399999999999999</v>
      </c>
      <c r="S12" s="6">
        <v>20.100000000000001</v>
      </c>
      <c r="T12" s="6">
        <v>20.399999999999999</v>
      </c>
      <c r="U12" s="6">
        <v>20.399999999999999</v>
      </c>
      <c r="V12" s="6">
        <v>21</v>
      </c>
      <c r="W12" s="6">
        <v>20.9</v>
      </c>
      <c r="X12" s="6">
        <v>21.2</v>
      </c>
      <c r="Y12" s="6">
        <v>19.899999999999999</v>
      </c>
      <c r="Z12" s="6">
        <v>18.399999999999999</v>
      </c>
      <c r="AA12" s="6">
        <v>18.2</v>
      </c>
      <c r="AB12" s="6">
        <v>16.899999999999999</v>
      </c>
      <c r="AC12" s="6">
        <v>16.2</v>
      </c>
      <c r="AD12" s="6">
        <v>15.8</v>
      </c>
      <c r="AE12" s="6">
        <v>15.4</v>
      </c>
      <c r="AF12" s="6">
        <v>15.1</v>
      </c>
      <c r="AG12" s="6">
        <v>14.8</v>
      </c>
      <c r="AH12" s="6">
        <v>14.5</v>
      </c>
      <c r="AI12" s="6">
        <v>14.2</v>
      </c>
    </row>
    <row r="13" spans="1:35" ht="15" thickBot="1" x14ac:dyDescent="0.35">
      <c r="A13" s="5" t="s">
        <v>11</v>
      </c>
      <c r="B13" s="6">
        <v>11.7</v>
      </c>
      <c r="C13" s="6">
        <v>11.7</v>
      </c>
      <c r="D13" s="6">
        <v>11.5</v>
      </c>
      <c r="E13" s="6">
        <v>11.6</v>
      </c>
      <c r="F13" s="6">
        <v>10.9</v>
      </c>
      <c r="G13" s="6">
        <v>10.7</v>
      </c>
      <c r="H13" s="6">
        <v>10.5</v>
      </c>
      <c r="I13" s="6">
        <v>10.1</v>
      </c>
      <c r="J13" s="6">
        <v>10.1</v>
      </c>
      <c r="K13" s="6">
        <v>9.9</v>
      </c>
      <c r="L13" s="6">
        <v>9.6999999999999993</v>
      </c>
      <c r="M13" s="6">
        <v>9.8000000000000007</v>
      </c>
      <c r="N13" s="6">
        <v>9.6</v>
      </c>
      <c r="O13" s="6">
        <v>9.8000000000000007</v>
      </c>
      <c r="P13" s="6">
        <v>9.6999999999999993</v>
      </c>
      <c r="Q13" s="6">
        <v>9.6</v>
      </c>
      <c r="R13" s="6">
        <v>9.6</v>
      </c>
      <c r="S13" s="6">
        <v>9.6</v>
      </c>
      <c r="T13" s="6">
        <v>9.6999999999999993</v>
      </c>
      <c r="U13" s="6">
        <v>9.6999999999999993</v>
      </c>
      <c r="V13" s="6">
        <v>9.6</v>
      </c>
      <c r="W13" s="6">
        <v>9.6</v>
      </c>
      <c r="X13" s="6">
        <v>9.5</v>
      </c>
      <c r="Y13" s="6">
        <v>9.6</v>
      </c>
      <c r="Z13" s="6">
        <v>9.5</v>
      </c>
      <c r="AA13" s="6">
        <v>9.4</v>
      </c>
      <c r="AB13" s="6">
        <v>9.1</v>
      </c>
      <c r="AC13" s="6">
        <v>9.1</v>
      </c>
      <c r="AD13" s="6">
        <v>9.1</v>
      </c>
      <c r="AE13" s="6">
        <v>9</v>
      </c>
      <c r="AF13" s="6">
        <v>9</v>
      </c>
      <c r="AG13" s="6">
        <v>8.9</v>
      </c>
      <c r="AH13" s="6">
        <v>8.9</v>
      </c>
      <c r="AI13" s="6">
        <v>8.8000000000000007</v>
      </c>
    </row>
    <row r="14" spans="1:35" ht="15" thickBot="1" x14ac:dyDescent="0.35">
      <c r="A14" s="5" t="s">
        <v>12</v>
      </c>
      <c r="B14" s="6">
        <v>4.7</v>
      </c>
      <c r="C14" s="6">
        <v>4.7</v>
      </c>
      <c r="D14" s="6">
        <v>4.5999999999999996</v>
      </c>
      <c r="E14" s="6">
        <v>4.3</v>
      </c>
      <c r="F14" s="6">
        <v>4.0999999999999996</v>
      </c>
      <c r="G14" s="6">
        <v>3.7</v>
      </c>
      <c r="H14" s="6">
        <v>3.7</v>
      </c>
      <c r="I14" s="6">
        <v>3.4</v>
      </c>
      <c r="J14" s="6">
        <v>3.4</v>
      </c>
      <c r="K14" s="6">
        <v>3.2</v>
      </c>
      <c r="L14" s="6">
        <v>3.2</v>
      </c>
      <c r="M14" s="6">
        <v>3.1</v>
      </c>
      <c r="N14" s="6">
        <v>2.9</v>
      </c>
      <c r="O14" s="6">
        <v>2.8</v>
      </c>
      <c r="P14" s="6">
        <v>2.6</v>
      </c>
      <c r="Q14" s="6">
        <v>2.4</v>
      </c>
      <c r="R14" s="6">
        <v>2.2999999999999998</v>
      </c>
      <c r="S14" s="6">
        <v>2</v>
      </c>
      <c r="T14" s="6">
        <v>1.8</v>
      </c>
      <c r="U14" s="6">
        <v>1.7</v>
      </c>
      <c r="V14" s="6">
        <v>1.6</v>
      </c>
      <c r="W14" s="6">
        <v>1.6</v>
      </c>
      <c r="X14" s="6">
        <v>1.5</v>
      </c>
      <c r="Y14" s="6">
        <v>1.4</v>
      </c>
      <c r="Z14" s="6">
        <v>1.3</v>
      </c>
      <c r="AA14" s="6">
        <v>1.3</v>
      </c>
      <c r="AB14" s="6">
        <v>1.2</v>
      </c>
      <c r="AC14" s="6">
        <v>1.1000000000000001</v>
      </c>
      <c r="AD14" s="6">
        <v>1.1000000000000001</v>
      </c>
      <c r="AE14" s="6">
        <v>1</v>
      </c>
      <c r="AF14" s="6">
        <v>1</v>
      </c>
      <c r="AG14" s="6">
        <v>0.9</v>
      </c>
      <c r="AH14" s="6">
        <v>0.9</v>
      </c>
      <c r="AI14" s="6">
        <v>0.9</v>
      </c>
    </row>
    <row r="15" spans="1:35" x14ac:dyDescent="0.3">
      <c r="A15" s="5" t="s">
        <v>13</v>
      </c>
      <c r="B15" s="6">
        <v>157.19999999999999</v>
      </c>
      <c r="C15" s="6">
        <v>148.80000000000001</v>
      </c>
      <c r="D15" s="6">
        <v>154</v>
      </c>
      <c r="E15" s="6">
        <v>147.69999999999999</v>
      </c>
      <c r="F15" s="6">
        <v>148.9</v>
      </c>
      <c r="G15" s="6">
        <v>147.30000000000001</v>
      </c>
      <c r="H15" s="6">
        <v>147.4</v>
      </c>
      <c r="I15" s="6">
        <v>147.69999999999999</v>
      </c>
      <c r="J15" s="6">
        <v>148.5</v>
      </c>
      <c r="K15" s="6">
        <v>145.4</v>
      </c>
      <c r="L15" s="6">
        <v>142.69999999999999</v>
      </c>
      <c r="M15" s="6">
        <v>139.1</v>
      </c>
      <c r="N15" s="6">
        <v>139</v>
      </c>
      <c r="O15" s="6">
        <v>126.5</v>
      </c>
      <c r="P15" s="6">
        <v>133.5</v>
      </c>
      <c r="Q15" s="6">
        <v>123.2</v>
      </c>
      <c r="R15" s="6">
        <v>120.5</v>
      </c>
      <c r="S15" s="6">
        <v>120.6</v>
      </c>
      <c r="T15" s="6">
        <v>114.9</v>
      </c>
      <c r="U15" s="6">
        <v>119.1</v>
      </c>
      <c r="V15" s="6">
        <v>117.5</v>
      </c>
      <c r="W15" s="6">
        <v>117</v>
      </c>
      <c r="X15" s="6">
        <v>117.8</v>
      </c>
      <c r="Y15" s="6">
        <v>116.7</v>
      </c>
      <c r="Z15" s="6">
        <v>107.4</v>
      </c>
      <c r="AA15" s="6">
        <v>110.2</v>
      </c>
      <c r="AB15" s="6">
        <v>103.6</v>
      </c>
      <c r="AC15" s="6">
        <v>99.7</v>
      </c>
      <c r="AD15" s="6">
        <v>98.3</v>
      </c>
      <c r="AE15" s="6">
        <v>98.9</v>
      </c>
      <c r="AF15" s="6">
        <v>103.3</v>
      </c>
      <c r="AG15" s="6">
        <v>102.3</v>
      </c>
      <c r="AH15" s="6">
        <v>97.7</v>
      </c>
      <c r="AI15" s="6">
        <v>95.6</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1">
    <mergeCell ref="A1:A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8A232-C3BB-4576-83DE-2B6A01E9C5F1}">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505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480</v>
      </c>
      <c r="B4" s="5">
        <v>114598</v>
      </c>
      <c r="C4" s="5">
        <v>118021</v>
      </c>
      <c r="D4" s="5">
        <v>123097</v>
      </c>
      <c r="E4" s="5">
        <v>126176</v>
      </c>
      <c r="F4" s="5">
        <v>134116</v>
      </c>
      <c r="G4" s="5">
        <v>138526</v>
      </c>
      <c r="H4" s="5">
        <v>140826</v>
      </c>
      <c r="I4" s="5">
        <v>143956</v>
      </c>
      <c r="J4" s="5">
        <v>149127</v>
      </c>
      <c r="K4" s="5">
        <v>155603</v>
      </c>
      <c r="L4" s="5">
        <v>162732</v>
      </c>
      <c r="M4" s="5">
        <v>170592</v>
      </c>
      <c r="N4" s="5">
        <v>178419</v>
      </c>
      <c r="O4" s="5">
        <v>177993</v>
      </c>
      <c r="P4" s="5">
        <v>186792</v>
      </c>
      <c r="Q4" s="5">
        <v>193784</v>
      </c>
      <c r="R4" s="5">
        <v>200594</v>
      </c>
      <c r="S4" s="5">
        <v>206110</v>
      </c>
      <c r="T4" s="5">
        <v>208800</v>
      </c>
      <c r="U4" s="5">
        <v>213930</v>
      </c>
      <c r="V4" s="5">
        <v>220597</v>
      </c>
      <c r="W4" s="5">
        <v>229077</v>
      </c>
      <c r="X4" s="5">
        <v>238206</v>
      </c>
      <c r="Y4" s="5">
        <v>245667</v>
      </c>
      <c r="Z4" s="5">
        <v>227472</v>
      </c>
      <c r="AA4" s="5">
        <v>247828</v>
      </c>
      <c r="AB4" s="5">
        <v>280872</v>
      </c>
      <c r="AC4" s="5">
        <v>300349</v>
      </c>
      <c r="AD4" s="5">
        <v>310464</v>
      </c>
      <c r="AE4" s="5">
        <v>321635</v>
      </c>
      <c r="AF4" s="5">
        <v>332180</v>
      </c>
      <c r="AG4" s="5">
        <v>343386</v>
      </c>
      <c r="AH4" s="5">
        <v>354605</v>
      </c>
      <c r="AI4" s="5">
        <v>365938</v>
      </c>
    </row>
    <row r="5" spans="1:35" x14ac:dyDescent="0.3">
      <c r="A5" s="3" t="s">
        <v>481</v>
      </c>
      <c r="B5" s="3">
        <v>46540</v>
      </c>
      <c r="C5" s="3">
        <v>47401</v>
      </c>
      <c r="D5" s="3">
        <v>49072</v>
      </c>
      <c r="E5" s="3">
        <v>51568</v>
      </c>
      <c r="F5" s="3">
        <v>53942</v>
      </c>
      <c r="G5" s="3">
        <v>56339</v>
      </c>
      <c r="H5" s="3">
        <v>60496</v>
      </c>
      <c r="I5" s="3">
        <v>63226</v>
      </c>
      <c r="J5" s="3">
        <v>65886</v>
      </c>
      <c r="K5" s="3">
        <v>68500</v>
      </c>
      <c r="L5" s="3">
        <v>71334</v>
      </c>
      <c r="M5" s="3">
        <v>74276</v>
      </c>
      <c r="N5" s="3">
        <v>79727</v>
      </c>
      <c r="O5" s="3">
        <v>83818</v>
      </c>
      <c r="P5" s="3">
        <v>86183</v>
      </c>
      <c r="Q5" s="3">
        <v>90418</v>
      </c>
      <c r="R5" s="3">
        <v>93853</v>
      </c>
      <c r="S5" s="3">
        <v>95520</v>
      </c>
      <c r="T5" s="3">
        <v>97663</v>
      </c>
      <c r="U5" s="3">
        <v>98404</v>
      </c>
      <c r="V5" s="3">
        <v>100047</v>
      </c>
      <c r="W5" s="3">
        <v>102506</v>
      </c>
      <c r="X5" s="3">
        <v>106462</v>
      </c>
      <c r="Y5" s="3">
        <v>110291</v>
      </c>
      <c r="Z5" s="3">
        <v>112445</v>
      </c>
      <c r="AA5" s="3">
        <v>120442</v>
      </c>
      <c r="AB5" s="3">
        <v>131843</v>
      </c>
      <c r="AC5" s="3">
        <v>141776</v>
      </c>
      <c r="AD5" s="3">
        <v>148313</v>
      </c>
      <c r="AE5" s="3">
        <v>153628</v>
      </c>
      <c r="AF5" s="3">
        <v>158974</v>
      </c>
      <c r="AG5" s="3">
        <v>164532</v>
      </c>
      <c r="AH5" s="3">
        <v>170081</v>
      </c>
      <c r="AI5" s="3">
        <v>175363</v>
      </c>
    </row>
    <row r="6" spans="1:35" x14ac:dyDescent="0.3">
      <c r="A6" s="3" t="s">
        <v>482</v>
      </c>
      <c r="B6" s="3">
        <v>45396</v>
      </c>
      <c r="C6" s="3">
        <v>48976</v>
      </c>
      <c r="D6" s="3">
        <v>50667</v>
      </c>
      <c r="E6" s="3">
        <v>53711</v>
      </c>
      <c r="F6" s="3">
        <v>57703</v>
      </c>
      <c r="G6" s="3">
        <v>59185</v>
      </c>
      <c r="H6" s="3">
        <v>56554</v>
      </c>
      <c r="I6" s="3">
        <v>57630</v>
      </c>
      <c r="J6" s="3">
        <v>63703</v>
      </c>
      <c r="K6" s="3">
        <v>68685</v>
      </c>
      <c r="L6" s="3">
        <v>72592</v>
      </c>
      <c r="M6" s="3">
        <v>80039</v>
      </c>
      <c r="N6" s="3">
        <v>84834</v>
      </c>
      <c r="O6" s="3">
        <v>78942</v>
      </c>
      <c r="P6" s="3">
        <v>80338</v>
      </c>
      <c r="Q6" s="3">
        <v>86512</v>
      </c>
      <c r="R6" s="3">
        <v>88673</v>
      </c>
      <c r="S6" s="3">
        <v>87113</v>
      </c>
      <c r="T6" s="3">
        <v>91908</v>
      </c>
      <c r="U6" s="3">
        <v>95689</v>
      </c>
      <c r="V6" s="3">
        <v>100114</v>
      </c>
      <c r="W6" s="3">
        <v>103601</v>
      </c>
      <c r="X6" s="3">
        <v>108676</v>
      </c>
      <c r="Y6" s="3">
        <v>116239</v>
      </c>
      <c r="Z6" s="3">
        <v>110943</v>
      </c>
      <c r="AA6" s="3">
        <v>121509</v>
      </c>
      <c r="AB6" s="3">
        <v>132416</v>
      </c>
      <c r="AC6" s="3">
        <v>143782</v>
      </c>
      <c r="AD6" s="3">
        <v>151196</v>
      </c>
      <c r="AE6" s="3">
        <v>157990</v>
      </c>
      <c r="AF6" s="3">
        <v>163729</v>
      </c>
      <c r="AG6" s="3">
        <v>168028</v>
      </c>
      <c r="AH6" s="3">
        <v>173688</v>
      </c>
      <c r="AI6" s="3">
        <v>179908</v>
      </c>
    </row>
    <row r="7" spans="1:35" x14ac:dyDescent="0.3">
      <c r="A7" s="7" t="s">
        <v>483</v>
      </c>
      <c r="B7" s="3">
        <v>29928</v>
      </c>
      <c r="C7" s="3">
        <v>32273</v>
      </c>
      <c r="D7" s="3">
        <v>34425</v>
      </c>
      <c r="E7" s="3">
        <v>36181</v>
      </c>
      <c r="F7" s="3">
        <v>39780</v>
      </c>
      <c r="G7" s="3">
        <v>41922</v>
      </c>
      <c r="H7" s="3">
        <v>39706</v>
      </c>
      <c r="I7" s="3">
        <v>39708</v>
      </c>
      <c r="J7" s="3">
        <v>44507</v>
      </c>
      <c r="K7" s="3">
        <v>46280</v>
      </c>
      <c r="L7" s="3">
        <v>48669</v>
      </c>
      <c r="M7" s="3">
        <v>53694</v>
      </c>
      <c r="N7" s="3">
        <v>57072</v>
      </c>
      <c r="O7" s="3">
        <v>52374</v>
      </c>
      <c r="P7" s="3">
        <v>52852</v>
      </c>
      <c r="Q7" s="3">
        <v>58552</v>
      </c>
      <c r="R7" s="3">
        <v>59530</v>
      </c>
      <c r="S7" s="3">
        <v>58833</v>
      </c>
      <c r="T7" s="3">
        <v>61258</v>
      </c>
      <c r="U7" s="3">
        <v>65053</v>
      </c>
      <c r="V7" s="3">
        <v>68852</v>
      </c>
      <c r="W7" s="3">
        <v>71219</v>
      </c>
      <c r="X7" s="3">
        <v>73922</v>
      </c>
      <c r="Y7" s="3">
        <v>79036</v>
      </c>
      <c r="Z7" s="3">
        <v>74788</v>
      </c>
      <c r="AA7" s="3">
        <v>81202</v>
      </c>
      <c r="AB7" s="3">
        <v>89648</v>
      </c>
      <c r="AC7" s="3">
        <v>99692</v>
      </c>
      <c r="AD7" s="3">
        <v>104878</v>
      </c>
      <c r="AE7" s="3">
        <v>110861</v>
      </c>
      <c r="AF7" s="3">
        <v>115136</v>
      </c>
      <c r="AG7" s="3">
        <v>119244</v>
      </c>
      <c r="AH7" s="3">
        <v>123564</v>
      </c>
      <c r="AI7" s="3">
        <v>128005</v>
      </c>
    </row>
    <row r="8" spans="1:35" x14ac:dyDescent="0.3">
      <c r="A8" s="7" t="s">
        <v>484</v>
      </c>
      <c r="B8" s="3">
        <v>4455</v>
      </c>
      <c r="C8" s="3">
        <v>4731</v>
      </c>
      <c r="D8" s="3">
        <v>4789</v>
      </c>
      <c r="E8" s="3">
        <v>5696</v>
      </c>
      <c r="F8" s="3">
        <v>6098</v>
      </c>
      <c r="G8" s="3">
        <v>5606</v>
      </c>
      <c r="H8" s="3">
        <v>5642</v>
      </c>
      <c r="I8" s="3">
        <v>5890</v>
      </c>
      <c r="J8" s="3">
        <v>5976</v>
      </c>
      <c r="K8" s="3">
        <v>6402</v>
      </c>
      <c r="L8" s="3">
        <v>6212</v>
      </c>
      <c r="M8" s="3">
        <v>6818</v>
      </c>
      <c r="N8" s="3">
        <v>7175</v>
      </c>
      <c r="O8" s="3">
        <v>7900</v>
      </c>
      <c r="P8" s="3">
        <v>8148</v>
      </c>
      <c r="Q8" s="3">
        <v>8995</v>
      </c>
      <c r="R8" s="3">
        <v>9593</v>
      </c>
      <c r="S8" s="3">
        <v>9136</v>
      </c>
      <c r="T8" s="3">
        <v>10328</v>
      </c>
      <c r="U8" s="3">
        <v>10388</v>
      </c>
      <c r="V8" s="3">
        <v>10366</v>
      </c>
      <c r="W8" s="3">
        <v>10730</v>
      </c>
      <c r="X8" s="3">
        <v>12085</v>
      </c>
      <c r="Y8" s="3">
        <v>12490</v>
      </c>
      <c r="Z8" s="3">
        <v>12600</v>
      </c>
      <c r="AA8" s="3">
        <v>13882</v>
      </c>
      <c r="AB8" s="3">
        <v>15144</v>
      </c>
      <c r="AC8" s="3">
        <v>16674</v>
      </c>
      <c r="AD8" s="3">
        <v>19098</v>
      </c>
      <c r="AE8" s="3">
        <v>18898</v>
      </c>
      <c r="AF8" s="3">
        <v>19453</v>
      </c>
      <c r="AG8" s="3">
        <v>18759</v>
      </c>
      <c r="AH8" s="3">
        <v>19105</v>
      </c>
      <c r="AI8" s="3">
        <v>19890</v>
      </c>
    </row>
    <row r="9" spans="1:35" x14ac:dyDescent="0.3">
      <c r="A9" s="7" t="s">
        <v>485</v>
      </c>
      <c r="B9" s="3">
        <v>11014</v>
      </c>
      <c r="C9" s="3">
        <v>11972</v>
      </c>
      <c r="D9" s="3">
        <v>11453</v>
      </c>
      <c r="E9" s="3">
        <v>11835</v>
      </c>
      <c r="F9" s="3">
        <v>11825</v>
      </c>
      <c r="G9" s="3">
        <v>11657</v>
      </c>
      <c r="H9" s="3">
        <v>11206</v>
      </c>
      <c r="I9" s="3">
        <v>12032</v>
      </c>
      <c r="J9" s="3">
        <v>13220</v>
      </c>
      <c r="K9" s="3">
        <v>16004</v>
      </c>
      <c r="L9" s="3">
        <v>17711</v>
      </c>
      <c r="M9" s="3">
        <v>19527</v>
      </c>
      <c r="N9" s="3">
        <v>20587</v>
      </c>
      <c r="O9" s="3">
        <v>18669</v>
      </c>
      <c r="P9" s="3">
        <v>19338</v>
      </c>
      <c r="Q9" s="3">
        <v>18965</v>
      </c>
      <c r="R9" s="3">
        <v>19550</v>
      </c>
      <c r="S9" s="3">
        <v>19144</v>
      </c>
      <c r="T9" s="3">
        <v>20322</v>
      </c>
      <c r="U9" s="3">
        <v>20248</v>
      </c>
      <c r="V9" s="3">
        <v>20896</v>
      </c>
      <c r="W9" s="3">
        <v>21652</v>
      </c>
      <c r="X9" s="3">
        <v>22670</v>
      </c>
      <c r="Y9" s="3">
        <v>24712</v>
      </c>
      <c r="Z9" s="3">
        <v>23556</v>
      </c>
      <c r="AA9" s="3">
        <v>26426</v>
      </c>
      <c r="AB9" s="3">
        <v>27624</v>
      </c>
      <c r="AC9" s="3">
        <v>27417</v>
      </c>
      <c r="AD9" s="3">
        <v>27220</v>
      </c>
      <c r="AE9" s="3">
        <v>28231</v>
      </c>
      <c r="AF9" s="3">
        <v>29140</v>
      </c>
      <c r="AG9" s="3">
        <v>30025</v>
      </c>
      <c r="AH9" s="3">
        <v>31019</v>
      </c>
      <c r="AI9" s="3">
        <v>32013</v>
      </c>
    </row>
    <row r="10" spans="1:35" x14ac:dyDescent="0.3">
      <c r="A10" s="3" t="s">
        <v>476</v>
      </c>
      <c r="B10" s="3">
        <v>956</v>
      </c>
      <c r="C10" s="3">
        <v>1000</v>
      </c>
      <c r="D10" s="3">
        <v>1322</v>
      </c>
      <c r="E10" s="3">
        <v>1266</v>
      </c>
      <c r="F10" s="3">
        <v>3271</v>
      </c>
      <c r="G10" s="3">
        <v>644</v>
      </c>
      <c r="H10" s="3">
        <v>139</v>
      </c>
      <c r="I10" s="3">
        <v>1323</v>
      </c>
      <c r="J10" s="3">
        <v>3577</v>
      </c>
      <c r="K10" s="3">
        <v>4735</v>
      </c>
      <c r="L10" s="3">
        <v>5349</v>
      </c>
      <c r="M10" s="3">
        <v>4502</v>
      </c>
      <c r="N10" s="3">
        <v>6397</v>
      </c>
      <c r="O10" s="3">
        <v>-2118</v>
      </c>
      <c r="P10" s="3">
        <v>3645</v>
      </c>
      <c r="Q10" s="3">
        <v>5627</v>
      </c>
      <c r="R10" s="3">
        <v>2812</v>
      </c>
      <c r="S10" s="3">
        <v>1003</v>
      </c>
      <c r="T10" s="3">
        <v>1331</v>
      </c>
      <c r="U10" s="3">
        <v>2769</v>
      </c>
      <c r="V10" s="3">
        <v>4191</v>
      </c>
      <c r="W10" s="3">
        <v>5242</v>
      </c>
      <c r="X10" s="3">
        <v>8250</v>
      </c>
      <c r="Y10" s="3">
        <v>3473</v>
      </c>
      <c r="Z10" s="3">
        <v>673</v>
      </c>
      <c r="AA10" s="3">
        <v>9189</v>
      </c>
      <c r="AB10" s="3">
        <v>17940</v>
      </c>
      <c r="AC10" s="3">
        <v>4280</v>
      </c>
      <c r="AD10" s="3">
        <v>-1406</v>
      </c>
      <c r="AE10" s="3">
        <v>-1837</v>
      </c>
      <c r="AF10" s="3">
        <v>-1046</v>
      </c>
      <c r="AG10" s="3">
        <v>-483</v>
      </c>
      <c r="AH10" s="3">
        <v>-21</v>
      </c>
      <c r="AI10" s="3">
        <v>395</v>
      </c>
    </row>
    <row r="11" spans="1:35" x14ac:dyDescent="0.3">
      <c r="A11" s="3" t="s">
        <v>486</v>
      </c>
      <c r="B11" s="3">
        <v>207490</v>
      </c>
      <c r="C11" s="3">
        <v>215397</v>
      </c>
      <c r="D11" s="3">
        <v>224157</v>
      </c>
      <c r="E11" s="3">
        <v>232722</v>
      </c>
      <c r="F11" s="3">
        <v>249032</v>
      </c>
      <c r="G11" s="3">
        <v>254694</v>
      </c>
      <c r="H11" s="3">
        <v>258015</v>
      </c>
      <c r="I11" s="3">
        <v>266135</v>
      </c>
      <c r="J11" s="3">
        <v>282293</v>
      </c>
      <c r="K11" s="3">
        <v>297523</v>
      </c>
      <c r="L11" s="3">
        <v>312007</v>
      </c>
      <c r="M11" s="3">
        <v>329410</v>
      </c>
      <c r="N11" s="3">
        <v>349377</v>
      </c>
      <c r="O11" s="3">
        <v>338636</v>
      </c>
      <c r="P11" s="3">
        <v>356958</v>
      </c>
      <c r="Q11" s="3">
        <v>376340</v>
      </c>
      <c r="R11" s="3">
        <v>385932</v>
      </c>
      <c r="S11" s="3">
        <v>389745</v>
      </c>
      <c r="T11" s="3">
        <v>399703</v>
      </c>
      <c r="U11" s="3">
        <v>410792</v>
      </c>
      <c r="V11" s="3">
        <v>424949</v>
      </c>
      <c r="W11" s="3">
        <v>440426</v>
      </c>
      <c r="X11" s="3">
        <v>461594</v>
      </c>
      <c r="Y11" s="3">
        <v>475669</v>
      </c>
      <c r="Z11" s="3">
        <v>451534</v>
      </c>
      <c r="AA11" s="3">
        <v>498968</v>
      </c>
      <c r="AB11" s="3">
        <v>563071</v>
      </c>
      <c r="AC11" s="3">
        <v>590188</v>
      </c>
      <c r="AD11" s="3">
        <v>608567</v>
      </c>
      <c r="AE11" s="3">
        <v>631416</v>
      </c>
      <c r="AF11" s="3">
        <v>653837</v>
      </c>
      <c r="AG11" s="3">
        <v>675463</v>
      </c>
      <c r="AH11" s="3">
        <v>698353</v>
      </c>
      <c r="AI11" s="3">
        <v>721603</v>
      </c>
    </row>
    <row r="12" spans="1:35" x14ac:dyDescent="0.3">
      <c r="A12" s="3" t="s">
        <v>487</v>
      </c>
      <c r="B12" s="3">
        <v>131127</v>
      </c>
      <c r="C12" s="3">
        <v>145188</v>
      </c>
      <c r="D12" s="3">
        <v>149285</v>
      </c>
      <c r="E12" s="3">
        <v>156441</v>
      </c>
      <c r="F12" s="3">
        <v>185994</v>
      </c>
      <c r="G12" s="3">
        <v>189295</v>
      </c>
      <c r="H12" s="3">
        <v>193551</v>
      </c>
      <c r="I12" s="3">
        <v>194131</v>
      </c>
      <c r="J12" s="3">
        <v>210464</v>
      </c>
      <c r="K12" s="3">
        <v>230305</v>
      </c>
      <c r="L12" s="3">
        <v>249733</v>
      </c>
      <c r="M12" s="3">
        <v>269060</v>
      </c>
      <c r="N12" s="3">
        <v>284492</v>
      </c>
      <c r="O12" s="3">
        <v>238491</v>
      </c>
      <c r="P12" s="3">
        <v>275442</v>
      </c>
      <c r="Q12" s="3">
        <v>303396</v>
      </c>
      <c r="R12" s="3">
        <v>310502</v>
      </c>
      <c r="S12" s="3">
        <v>311650</v>
      </c>
      <c r="T12" s="3">
        <v>321601</v>
      </c>
      <c r="U12" s="3">
        <v>324216</v>
      </c>
      <c r="V12" s="3">
        <v>341615</v>
      </c>
      <c r="W12" s="3">
        <v>370203</v>
      </c>
      <c r="X12" s="3">
        <v>382208</v>
      </c>
      <c r="Y12" s="3">
        <v>394416</v>
      </c>
      <c r="Z12" s="3">
        <v>362293</v>
      </c>
      <c r="AA12" s="3">
        <v>446593</v>
      </c>
      <c r="AB12" s="3">
        <v>530395</v>
      </c>
      <c r="AC12" s="3">
        <v>506847</v>
      </c>
      <c r="AD12" s="3">
        <v>502732</v>
      </c>
      <c r="AE12" s="3">
        <v>524259</v>
      </c>
      <c r="AF12" s="3">
        <v>551325</v>
      </c>
      <c r="AG12" s="3">
        <v>578688</v>
      </c>
      <c r="AH12" s="3">
        <v>607434</v>
      </c>
      <c r="AI12" s="3">
        <v>637824</v>
      </c>
    </row>
    <row r="13" spans="1:35" x14ac:dyDescent="0.3">
      <c r="A13" s="3" t="s">
        <v>488</v>
      </c>
      <c r="B13" s="3">
        <v>124330</v>
      </c>
      <c r="C13" s="3">
        <v>136483</v>
      </c>
      <c r="D13" s="3">
        <v>140818</v>
      </c>
      <c r="E13" s="3">
        <v>146855</v>
      </c>
      <c r="F13" s="3">
        <v>178650</v>
      </c>
      <c r="G13" s="3">
        <v>179655</v>
      </c>
      <c r="H13" s="3">
        <v>178310</v>
      </c>
      <c r="I13" s="3">
        <v>179066</v>
      </c>
      <c r="J13" s="3">
        <v>195937</v>
      </c>
      <c r="K13" s="3">
        <v>217790</v>
      </c>
      <c r="L13" s="3">
        <v>236588</v>
      </c>
      <c r="M13" s="3">
        <v>254851</v>
      </c>
      <c r="N13" s="3">
        <v>282126</v>
      </c>
      <c r="O13" s="3">
        <v>230654</v>
      </c>
      <c r="P13" s="3">
        <v>269260</v>
      </c>
      <c r="Q13" s="3">
        <v>303768</v>
      </c>
      <c r="R13" s="3">
        <v>310259</v>
      </c>
      <c r="S13" s="3">
        <v>308515</v>
      </c>
      <c r="T13" s="3">
        <v>318301</v>
      </c>
      <c r="U13" s="3">
        <v>318307</v>
      </c>
      <c r="V13" s="3">
        <v>336479</v>
      </c>
      <c r="W13" s="3">
        <v>365579</v>
      </c>
      <c r="X13" s="3">
        <v>383752</v>
      </c>
      <c r="Y13" s="3">
        <v>391409</v>
      </c>
      <c r="Z13" s="3">
        <v>353079</v>
      </c>
      <c r="AA13" s="3">
        <v>437632</v>
      </c>
      <c r="AB13" s="3">
        <v>539421</v>
      </c>
      <c r="AC13" s="3">
        <v>512335</v>
      </c>
      <c r="AD13" s="3">
        <v>503084</v>
      </c>
      <c r="AE13" s="3">
        <v>526214</v>
      </c>
      <c r="AF13" s="3">
        <v>555623</v>
      </c>
      <c r="AG13" s="3">
        <v>584237</v>
      </c>
      <c r="AH13" s="3">
        <v>614435</v>
      </c>
      <c r="AI13" s="3">
        <v>646739</v>
      </c>
    </row>
    <row r="14" spans="1:35" ht="15" thickBot="1" x14ac:dyDescent="0.35">
      <c r="A14" s="12" t="s">
        <v>490</v>
      </c>
      <c r="B14" s="3">
        <v>214287</v>
      </c>
      <c r="C14" s="3">
        <v>224101</v>
      </c>
      <c r="D14" s="3">
        <v>232624</v>
      </c>
      <c r="E14" s="3">
        <v>242308</v>
      </c>
      <c r="F14" s="3">
        <v>256376</v>
      </c>
      <c r="G14" s="3">
        <v>264335</v>
      </c>
      <c r="H14" s="3">
        <v>273256</v>
      </c>
      <c r="I14" s="3">
        <v>281200</v>
      </c>
      <c r="J14" s="3">
        <v>296820</v>
      </c>
      <c r="K14" s="3">
        <v>310038</v>
      </c>
      <c r="L14" s="3">
        <v>325152</v>
      </c>
      <c r="M14" s="3">
        <v>343619</v>
      </c>
      <c r="N14" s="3">
        <v>351743</v>
      </c>
      <c r="O14" s="3">
        <v>346473</v>
      </c>
      <c r="P14" s="3">
        <v>363140</v>
      </c>
      <c r="Q14" s="3">
        <v>375968</v>
      </c>
      <c r="R14" s="3">
        <v>386175</v>
      </c>
      <c r="S14" s="3">
        <v>392880</v>
      </c>
      <c r="T14" s="3">
        <v>403003</v>
      </c>
      <c r="U14" s="3">
        <v>416701</v>
      </c>
      <c r="V14" s="3">
        <v>430085</v>
      </c>
      <c r="W14" s="3">
        <v>445050</v>
      </c>
      <c r="X14" s="3">
        <v>460051</v>
      </c>
      <c r="Y14" s="3">
        <v>478676</v>
      </c>
      <c r="Z14" s="3">
        <v>460748</v>
      </c>
      <c r="AA14" s="3">
        <v>507930</v>
      </c>
      <c r="AB14" s="3">
        <v>554044</v>
      </c>
      <c r="AC14" s="3">
        <v>584700</v>
      </c>
      <c r="AD14" s="3">
        <v>608215</v>
      </c>
      <c r="AE14" s="3">
        <v>629460</v>
      </c>
      <c r="AF14" s="3">
        <v>649538</v>
      </c>
      <c r="AG14" s="3">
        <v>669915</v>
      </c>
      <c r="AH14" s="3">
        <v>691353</v>
      </c>
      <c r="AI14" s="3">
        <v>712688</v>
      </c>
    </row>
    <row r="15" spans="1:35" ht="15" customHeight="1" x14ac:dyDescent="0.3">
      <c r="A15" s="30" t="s">
        <v>499</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sheetData>
  <mergeCells count="3">
    <mergeCell ref="A1:AI1"/>
    <mergeCell ref="A2:AI2"/>
    <mergeCell ref="A15:AI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D245B-0118-4A9D-99F6-4CED8E1388C6}">
  <dimension ref="A1:AI1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4" width="5" style="1" bestFit="1" customWidth="1"/>
    <col min="15" max="15" width="5.33203125" style="1" bestFit="1" customWidth="1"/>
    <col min="16" max="35" width="5" style="1" bestFit="1" customWidth="1"/>
    <col min="36" max="16384" width="9.109375" style="1"/>
  </cols>
  <sheetData>
    <row r="1" spans="1:35" ht="15" customHeight="1" x14ac:dyDescent="0.3">
      <c r="A1" s="28" t="s">
        <v>501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480</v>
      </c>
      <c r="B4" s="6">
        <v>2</v>
      </c>
      <c r="C4" s="6">
        <v>1.5</v>
      </c>
      <c r="D4" s="6">
        <v>3.1</v>
      </c>
      <c r="E4" s="6">
        <v>2.1</v>
      </c>
      <c r="F4" s="6">
        <v>2.8</v>
      </c>
      <c r="G4" s="6">
        <v>0.9</v>
      </c>
      <c r="H4" s="6">
        <v>0.6</v>
      </c>
      <c r="I4" s="6">
        <v>0.7</v>
      </c>
      <c r="J4" s="6">
        <v>1.1000000000000001</v>
      </c>
      <c r="K4" s="6">
        <v>1.4</v>
      </c>
      <c r="L4" s="6">
        <v>1.8</v>
      </c>
      <c r="M4" s="6">
        <v>2.1</v>
      </c>
      <c r="N4" s="6">
        <v>1.4</v>
      </c>
      <c r="O4" s="6">
        <v>0.6</v>
      </c>
      <c r="P4" s="6">
        <v>3</v>
      </c>
      <c r="Q4" s="6">
        <v>0.9</v>
      </c>
      <c r="R4" s="6">
        <v>1.5</v>
      </c>
      <c r="S4" s="6">
        <v>1.7</v>
      </c>
      <c r="T4" s="6">
        <v>0.6</v>
      </c>
      <c r="U4" s="6">
        <v>1.6</v>
      </c>
      <c r="V4" s="6">
        <v>1.6</v>
      </c>
      <c r="W4" s="6">
        <v>1.9</v>
      </c>
      <c r="X4" s="6">
        <v>1.9</v>
      </c>
      <c r="Y4" s="6">
        <v>1.7</v>
      </c>
      <c r="Z4" s="6">
        <v>-8.1999999999999993</v>
      </c>
      <c r="AA4" s="6">
        <v>6.3</v>
      </c>
      <c r="AB4" s="6">
        <v>3.2</v>
      </c>
      <c r="AC4" s="6">
        <v>1.4</v>
      </c>
      <c r="AD4" s="6">
        <v>1.4</v>
      </c>
      <c r="AE4" s="6">
        <v>1.7</v>
      </c>
      <c r="AF4" s="6">
        <v>1.5</v>
      </c>
      <c r="AG4" s="6">
        <v>1.6</v>
      </c>
      <c r="AH4" s="6">
        <v>1.5</v>
      </c>
      <c r="AI4" s="6">
        <v>1.4</v>
      </c>
    </row>
    <row r="5" spans="1:35" x14ac:dyDescent="0.3">
      <c r="A5" s="3" t="s">
        <v>481</v>
      </c>
      <c r="B5" s="8">
        <v>1.5</v>
      </c>
      <c r="C5" s="8">
        <v>1.2</v>
      </c>
      <c r="D5" s="8">
        <v>1.7</v>
      </c>
      <c r="E5" s="8">
        <v>2.4</v>
      </c>
      <c r="F5" s="8">
        <v>2.4</v>
      </c>
      <c r="G5" s="8">
        <v>2.1</v>
      </c>
      <c r="H5" s="8">
        <v>3.3</v>
      </c>
      <c r="I5" s="8">
        <v>1.9</v>
      </c>
      <c r="J5" s="8">
        <v>2.4</v>
      </c>
      <c r="K5" s="8">
        <v>0.4</v>
      </c>
      <c r="L5" s="8">
        <v>0.7</v>
      </c>
      <c r="M5" s="8">
        <v>1.9</v>
      </c>
      <c r="N5" s="8">
        <v>3.1</v>
      </c>
      <c r="O5" s="8">
        <v>1.6</v>
      </c>
      <c r="P5" s="8">
        <v>0.4</v>
      </c>
      <c r="Q5" s="8">
        <v>0.5</v>
      </c>
      <c r="R5" s="8">
        <v>1.2</v>
      </c>
      <c r="S5" s="8">
        <v>0.1</v>
      </c>
      <c r="T5" s="8">
        <v>1.2</v>
      </c>
      <c r="U5" s="8">
        <v>0.3</v>
      </c>
      <c r="V5" s="8">
        <v>0.5</v>
      </c>
      <c r="W5" s="8">
        <v>0.2</v>
      </c>
      <c r="X5" s="8">
        <v>1.6</v>
      </c>
      <c r="Y5" s="8">
        <v>2.2000000000000002</v>
      </c>
      <c r="Z5" s="8">
        <v>-0.3</v>
      </c>
      <c r="AA5" s="8">
        <v>5.2</v>
      </c>
      <c r="AB5" s="8">
        <v>4.2</v>
      </c>
      <c r="AC5" s="8">
        <v>1.6</v>
      </c>
      <c r="AD5" s="8">
        <v>1.1000000000000001</v>
      </c>
      <c r="AE5" s="8">
        <v>1.1000000000000001</v>
      </c>
      <c r="AF5" s="8">
        <v>1.3</v>
      </c>
      <c r="AG5" s="8">
        <v>1.3</v>
      </c>
      <c r="AH5" s="8">
        <v>1.4</v>
      </c>
      <c r="AI5" s="8">
        <v>1.3</v>
      </c>
    </row>
    <row r="6" spans="1:35" x14ac:dyDescent="0.3">
      <c r="A6" s="3" t="s">
        <v>482</v>
      </c>
      <c r="B6" s="8">
        <v>0.6</v>
      </c>
      <c r="C6" s="8">
        <v>6.7</v>
      </c>
      <c r="D6" s="8">
        <v>2.2999999999999998</v>
      </c>
      <c r="E6" s="8">
        <v>4.0999999999999996</v>
      </c>
      <c r="F6" s="8">
        <v>5</v>
      </c>
      <c r="G6" s="8">
        <v>1.6</v>
      </c>
      <c r="H6" s="8">
        <v>-4.0999999999999996</v>
      </c>
      <c r="I6" s="8">
        <v>-0.1</v>
      </c>
      <c r="J6" s="8">
        <v>9</v>
      </c>
      <c r="K6" s="8">
        <v>5.7</v>
      </c>
      <c r="L6" s="8">
        <v>1.9</v>
      </c>
      <c r="M6" s="8">
        <v>7.3</v>
      </c>
      <c r="N6" s="8">
        <v>1.9</v>
      </c>
      <c r="O6" s="8">
        <v>-6.6</v>
      </c>
      <c r="P6" s="8">
        <v>0</v>
      </c>
      <c r="Q6" s="8">
        <v>5.2</v>
      </c>
      <c r="R6" s="8">
        <v>0.6</v>
      </c>
      <c r="S6" s="8">
        <v>-2.2999999999999998</v>
      </c>
      <c r="T6" s="8">
        <v>5.4</v>
      </c>
      <c r="U6" s="8">
        <v>3.7</v>
      </c>
      <c r="V6" s="8">
        <v>4.2</v>
      </c>
      <c r="W6" s="8">
        <v>1.4</v>
      </c>
      <c r="X6" s="8">
        <v>3</v>
      </c>
      <c r="Y6" s="8">
        <v>5.0999999999999996</v>
      </c>
      <c r="Z6" s="8">
        <v>-5.2</v>
      </c>
      <c r="AA6" s="8">
        <v>5</v>
      </c>
      <c r="AB6" s="8">
        <v>-0.2</v>
      </c>
      <c r="AC6" s="8">
        <v>3.6</v>
      </c>
      <c r="AD6" s="8">
        <v>3.1</v>
      </c>
      <c r="AE6" s="8">
        <v>2.6</v>
      </c>
      <c r="AF6" s="8">
        <v>1.8</v>
      </c>
      <c r="AG6" s="8">
        <v>0.8</v>
      </c>
      <c r="AH6" s="8">
        <v>1.6</v>
      </c>
      <c r="AI6" s="8">
        <v>1.8</v>
      </c>
    </row>
    <row r="7" spans="1:35" x14ac:dyDescent="0.3">
      <c r="A7" s="7" t="s">
        <v>483</v>
      </c>
      <c r="B7" s="8">
        <v>5</v>
      </c>
      <c r="C7" s="8">
        <v>6.6</v>
      </c>
      <c r="D7" s="8">
        <v>5.5</v>
      </c>
      <c r="E7" s="8">
        <v>3.2</v>
      </c>
      <c r="F7" s="8">
        <v>7.8</v>
      </c>
      <c r="G7" s="8">
        <v>4.9000000000000004</v>
      </c>
      <c r="H7" s="8">
        <v>-4.2</v>
      </c>
      <c r="I7" s="8">
        <v>-1.9</v>
      </c>
      <c r="J7" s="8">
        <v>11.6</v>
      </c>
      <c r="K7" s="8">
        <v>2.8</v>
      </c>
      <c r="L7" s="8">
        <v>2.2000000000000002</v>
      </c>
      <c r="M7" s="8">
        <v>7.9</v>
      </c>
      <c r="N7" s="8">
        <v>3.4</v>
      </c>
      <c r="O7" s="8">
        <v>-7.5</v>
      </c>
      <c r="P7" s="8">
        <v>-0.8</v>
      </c>
      <c r="Q7" s="8">
        <v>8.1</v>
      </c>
      <c r="R7" s="8">
        <v>0.1</v>
      </c>
      <c r="S7" s="8">
        <v>-1.5</v>
      </c>
      <c r="T7" s="8">
        <v>4</v>
      </c>
      <c r="U7" s="8">
        <v>5.5</v>
      </c>
      <c r="V7" s="8">
        <v>5.4</v>
      </c>
      <c r="W7" s="8">
        <v>1.6</v>
      </c>
      <c r="X7" s="8">
        <v>2.4</v>
      </c>
      <c r="Y7" s="8">
        <v>5.6</v>
      </c>
      <c r="Z7" s="8">
        <v>-5.5</v>
      </c>
      <c r="AA7" s="8">
        <v>4.7</v>
      </c>
      <c r="AB7" s="8">
        <v>1.1000000000000001</v>
      </c>
      <c r="AC7" s="8">
        <v>6</v>
      </c>
      <c r="AD7" s="8">
        <v>3.2</v>
      </c>
      <c r="AE7" s="8">
        <v>3.8</v>
      </c>
      <c r="AF7" s="8">
        <v>2</v>
      </c>
      <c r="AG7" s="8">
        <v>1.7</v>
      </c>
      <c r="AH7" s="8">
        <v>1.8</v>
      </c>
      <c r="AI7" s="8">
        <v>1.8</v>
      </c>
    </row>
    <row r="8" spans="1:35" x14ac:dyDescent="0.3">
      <c r="A8" s="7" t="s">
        <v>484</v>
      </c>
      <c r="B8" s="8">
        <v>-5.3</v>
      </c>
      <c r="C8" s="8">
        <v>5.5</v>
      </c>
      <c r="D8" s="8">
        <v>-0.6</v>
      </c>
      <c r="E8" s="8">
        <v>17</v>
      </c>
      <c r="F8" s="8">
        <v>3.7</v>
      </c>
      <c r="G8" s="8">
        <v>-9</v>
      </c>
      <c r="H8" s="8">
        <v>-0.4</v>
      </c>
      <c r="I8" s="8">
        <v>2.5</v>
      </c>
      <c r="J8" s="8">
        <v>1.5</v>
      </c>
      <c r="K8" s="8">
        <v>4.8</v>
      </c>
      <c r="L8" s="8">
        <v>-7.3</v>
      </c>
      <c r="M8" s="8">
        <v>6.9</v>
      </c>
      <c r="N8" s="8">
        <v>2.2999999999999998</v>
      </c>
      <c r="O8" s="8">
        <v>11.4</v>
      </c>
      <c r="P8" s="8">
        <v>0.6</v>
      </c>
      <c r="Q8" s="8">
        <v>6.6</v>
      </c>
      <c r="R8" s="8">
        <v>5.0999999999999996</v>
      </c>
      <c r="S8" s="8">
        <v>-5</v>
      </c>
      <c r="T8" s="8">
        <v>13.2</v>
      </c>
      <c r="U8" s="8">
        <v>1</v>
      </c>
      <c r="V8" s="8">
        <v>-0.6</v>
      </c>
      <c r="W8" s="8">
        <v>1.1000000000000001</v>
      </c>
      <c r="X8" s="8">
        <v>10.199999999999999</v>
      </c>
      <c r="Y8" s="8">
        <v>1.9</v>
      </c>
      <c r="Z8" s="8">
        <v>1.1000000000000001</v>
      </c>
      <c r="AA8" s="8">
        <v>4.7</v>
      </c>
      <c r="AB8" s="8">
        <v>-1.6</v>
      </c>
      <c r="AC8" s="8">
        <v>6.2</v>
      </c>
      <c r="AD8" s="8">
        <v>13</v>
      </c>
      <c r="AE8" s="8">
        <v>-2.9</v>
      </c>
      <c r="AF8" s="8">
        <v>1.2</v>
      </c>
      <c r="AG8" s="8">
        <v>-5.2</v>
      </c>
      <c r="AH8" s="8">
        <v>0.2</v>
      </c>
      <c r="AI8" s="8">
        <v>2.4</v>
      </c>
    </row>
    <row r="9" spans="1:35" x14ac:dyDescent="0.3">
      <c r="A9" s="7" t="s">
        <v>485</v>
      </c>
      <c r="B9" s="8">
        <v>-7.8</v>
      </c>
      <c r="C9" s="8">
        <v>7.4</v>
      </c>
      <c r="D9" s="8">
        <v>-5.3</v>
      </c>
      <c r="E9" s="8">
        <v>1.5</v>
      </c>
      <c r="F9" s="8">
        <v>-2.9</v>
      </c>
      <c r="G9" s="8">
        <v>-3.9</v>
      </c>
      <c r="H9" s="8">
        <v>-5.7</v>
      </c>
      <c r="I9" s="8">
        <v>4.8</v>
      </c>
      <c r="J9" s="8">
        <v>4.2</v>
      </c>
      <c r="K9" s="8">
        <v>15.9</v>
      </c>
      <c r="L9" s="8">
        <v>4.8</v>
      </c>
      <c r="M9" s="8">
        <v>5.6</v>
      </c>
      <c r="N9" s="8">
        <v>-2.2000000000000002</v>
      </c>
      <c r="O9" s="8">
        <v>-10.5</v>
      </c>
      <c r="P9" s="8">
        <v>2.1</v>
      </c>
      <c r="Q9" s="8">
        <v>-3.3</v>
      </c>
      <c r="R9" s="8">
        <v>0.2</v>
      </c>
      <c r="S9" s="8">
        <v>-3.2</v>
      </c>
      <c r="T9" s="8">
        <v>5.9</v>
      </c>
      <c r="U9" s="8">
        <v>-0.1</v>
      </c>
      <c r="V9" s="8">
        <v>2.6</v>
      </c>
      <c r="W9" s="8">
        <v>1</v>
      </c>
      <c r="X9" s="8">
        <v>1.5</v>
      </c>
      <c r="Y9" s="8">
        <v>5.0999999999999996</v>
      </c>
      <c r="Z9" s="8">
        <v>-7.2</v>
      </c>
      <c r="AA9" s="8">
        <v>6</v>
      </c>
      <c r="AB9" s="8">
        <v>-3.2</v>
      </c>
      <c r="AC9" s="8">
        <v>-5.7</v>
      </c>
      <c r="AD9" s="8">
        <v>-3.1</v>
      </c>
      <c r="AE9" s="8">
        <v>1.9</v>
      </c>
      <c r="AF9" s="8">
        <v>1.4</v>
      </c>
      <c r="AG9" s="8">
        <v>1.2</v>
      </c>
      <c r="AH9" s="8">
        <v>1.5</v>
      </c>
      <c r="AI9" s="8">
        <v>1.4</v>
      </c>
    </row>
    <row r="10" spans="1:35" x14ac:dyDescent="0.3">
      <c r="A10" s="3" t="s">
        <v>502</v>
      </c>
      <c r="B10" s="8">
        <v>0</v>
      </c>
      <c r="C10" s="8">
        <v>0.2</v>
      </c>
      <c r="D10" s="8">
        <v>-0.1</v>
      </c>
      <c r="E10" s="8">
        <v>0</v>
      </c>
      <c r="F10" s="8">
        <v>0.5</v>
      </c>
      <c r="G10" s="8">
        <v>-1</v>
      </c>
      <c r="H10" s="8">
        <v>-0.1</v>
      </c>
      <c r="I10" s="8">
        <v>0.1</v>
      </c>
      <c r="J10" s="8">
        <v>0.4</v>
      </c>
      <c r="K10" s="8">
        <v>0.6</v>
      </c>
      <c r="L10" s="8">
        <v>0.5</v>
      </c>
      <c r="M10" s="8">
        <v>0.5</v>
      </c>
      <c r="N10" s="8">
        <v>0.1</v>
      </c>
      <c r="O10" s="8">
        <v>-0.7</v>
      </c>
      <c r="P10" s="8">
        <v>0.5</v>
      </c>
      <c r="Q10" s="8">
        <v>0.6</v>
      </c>
      <c r="R10" s="8">
        <v>-0.6</v>
      </c>
      <c r="S10" s="8">
        <v>-0.4</v>
      </c>
      <c r="T10" s="8">
        <v>0</v>
      </c>
      <c r="U10" s="8">
        <v>0.4</v>
      </c>
      <c r="V10" s="8">
        <v>0.3</v>
      </c>
      <c r="W10" s="8">
        <v>0</v>
      </c>
      <c r="X10" s="8">
        <v>0.4</v>
      </c>
      <c r="Y10" s="8">
        <v>-0.7</v>
      </c>
      <c r="Z10" s="8">
        <v>-0.6</v>
      </c>
      <c r="AA10" s="8">
        <v>0.4</v>
      </c>
      <c r="AB10" s="8">
        <v>0.4</v>
      </c>
      <c r="AC10" s="8">
        <v>0</v>
      </c>
      <c r="AD10" s="8">
        <v>-0.7</v>
      </c>
      <c r="AE10" s="8">
        <v>0</v>
      </c>
      <c r="AF10" s="8">
        <v>0</v>
      </c>
      <c r="AG10" s="8">
        <v>0</v>
      </c>
      <c r="AH10" s="8">
        <v>0</v>
      </c>
      <c r="AI10" s="8">
        <v>0</v>
      </c>
    </row>
    <row r="11" spans="1:35" x14ac:dyDescent="0.3">
      <c r="A11" s="3" t="s">
        <v>486</v>
      </c>
      <c r="B11" s="8">
        <v>1.5</v>
      </c>
      <c r="C11" s="8">
        <v>2.8</v>
      </c>
      <c r="D11" s="8">
        <v>2.5</v>
      </c>
      <c r="E11" s="8">
        <v>2.6</v>
      </c>
      <c r="F11" s="8">
        <v>3.7</v>
      </c>
      <c r="G11" s="8">
        <v>0.3</v>
      </c>
      <c r="H11" s="8">
        <v>0</v>
      </c>
      <c r="I11" s="8">
        <v>0.9</v>
      </c>
      <c r="J11" s="8">
        <v>3.5</v>
      </c>
      <c r="K11" s="8">
        <v>2.8</v>
      </c>
      <c r="L11" s="8">
        <v>2</v>
      </c>
      <c r="M11" s="8">
        <v>3.7</v>
      </c>
      <c r="N11" s="8">
        <v>1.9</v>
      </c>
      <c r="O11" s="8">
        <v>-1.6</v>
      </c>
      <c r="P11" s="8">
        <v>2.2000000000000002</v>
      </c>
      <c r="Q11" s="8">
        <v>2.4</v>
      </c>
      <c r="R11" s="8">
        <v>0.6</v>
      </c>
      <c r="S11" s="8">
        <v>0</v>
      </c>
      <c r="T11" s="8">
        <v>1.8</v>
      </c>
      <c r="U11" s="8">
        <v>2.2000000000000002</v>
      </c>
      <c r="V11" s="8">
        <v>2.2000000000000002</v>
      </c>
      <c r="W11" s="8">
        <v>1.4</v>
      </c>
      <c r="X11" s="8">
        <v>2.5</v>
      </c>
      <c r="Y11" s="8">
        <v>1.9</v>
      </c>
      <c r="Z11" s="8">
        <v>-6.2</v>
      </c>
      <c r="AA11" s="8">
        <v>6.1</v>
      </c>
      <c r="AB11" s="8">
        <v>3</v>
      </c>
      <c r="AC11" s="8">
        <v>2</v>
      </c>
      <c r="AD11" s="8">
        <v>1.1000000000000001</v>
      </c>
      <c r="AE11" s="8">
        <v>1.8</v>
      </c>
      <c r="AF11" s="8">
        <v>1.5</v>
      </c>
      <c r="AG11" s="8">
        <v>1.3</v>
      </c>
      <c r="AH11" s="8">
        <v>1.5</v>
      </c>
      <c r="AI11" s="8">
        <v>1.5</v>
      </c>
    </row>
    <row r="12" spans="1:35" x14ac:dyDescent="0.3">
      <c r="A12" s="3" t="s">
        <v>487</v>
      </c>
      <c r="B12" s="8">
        <v>5</v>
      </c>
      <c r="C12" s="8">
        <v>9.5</v>
      </c>
      <c r="D12" s="8">
        <v>4.0999999999999996</v>
      </c>
      <c r="E12" s="8">
        <v>4.8</v>
      </c>
      <c r="F12" s="8">
        <v>12.4</v>
      </c>
      <c r="G12" s="8">
        <v>0.4</v>
      </c>
      <c r="H12" s="8">
        <v>3.4</v>
      </c>
      <c r="I12" s="8">
        <v>1.6</v>
      </c>
      <c r="J12" s="8">
        <v>6.2</v>
      </c>
      <c r="K12" s="8">
        <v>5.5</v>
      </c>
      <c r="L12" s="8">
        <v>5.7</v>
      </c>
      <c r="M12" s="8">
        <v>5.4</v>
      </c>
      <c r="N12" s="8">
        <v>1.8</v>
      </c>
      <c r="O12" s="8">
        <v>-11.3</v>
      </c>
      <c r="P12" s="8">
        <v>10.4</v>
      </c>
      <c r="Q12" s="8">
        <v>4.5999999999999996</v>
      </c>
      <c r="R12" s="8">
        <v>-0.5</v>
      </c>
      <c r="S12" s="8">
        <v>0.4</v>
      </c>
      <c r="T12" s="8">
        <v>5.2</v>
      </c>
      <c r="U12" s="8">
        <v>3.7</v>
      </c>
      <c r="V12" s="8">
        <v>6.2</v>
      </c>
      <c r="W12" s="8">
        <v>5.5</v>
      </c>
      <c r="X12" s="8">
        <v>1.1000000000000001</v>
      </c>
      <c r="Y12" s="8">
        <v>2.4</v>
      </c>
      <c r="Z12" s="8">
        <v>-6.3</v>
      </c>
      <c r="AA12" s="8">
        <v>13.9</v>
      </c>
      <c r="AB12" s="8">
        <v>4.9000000000000004</v>
      </c>
      <c r="AC12" s="8">
        <v>-3.3</v>
      </c>
      <c r="AD12" s="8">
        <v>-1.1000000000000001</v>
      </c>
      <c r="AE12" s="8">
        <v>2.2999999999999998</v>
      </c>
      <c r="AF12" s="8">
        <v>3.1</v>
      </c>
      <c r="AG12" s="8">
        <v>2.9</v>
      </c>
      <c r="AH12" s="8">
        <v>2.8</v>
      </c>
      <c r="AI12" s="8">
        <v>2.8</v>
      </c>
    </row>
    <row r="13" spans="1:35" x14ac:dyDescent="0.3">
      <c r="A13" s="3" t="s">
        <v>488</v>
      </c>
      <c r="B13" s="8">
        <v>5.6</v>
      </c>
      <c r="C13" s="8">
        <v>8.1999999999999993</v>
      </c>
      <c r="D13" s="8">
        <v>5.0999999999999996</v>
      </c>
      <c r="E13" s="8">
        <v>3.4</v>
      </c>
      <c r="F13" s="8">
        <v>13</v>
      </c>
      <c r="G13" s="8">
        <v>-0.8</v>
      </c>
      <c r="H13" s="8">
        <v>1.1000000000000001</v>
      </c>
      <c r="I13" s="8">
        <v>1.5</v>
      </c>
      <c r="J13" s="8">
        <v>6.3</v>
      </c>
      <c r="K13" s="8">
        <v>6.4</v>
      </c>
      <c r="L13" s="8">
        <v>5.0999999999999996</v>
      </c>
      <c r="M13" s="8">
        <v>5.6</v>
      </c>
      <c r="N13" s="8">
        <v>3.8</v>
      </c>
      <c r="O13" s="8">
        <v>-10.9</v>
      </c>
      <c r="P13" s="8">
        <v>9.6999999999999993</v>
      </c>
      <c r="Q13" s="8">
        <v>5.6</v>
      </c>
      <c r="R13" s="8">
        <v>-0.7</v>
      </c>
      <c r="S13" s="8">
        <v>-0.2</v>
      </c>
      <c r="T13" s="8">
        <v>5.5</v>
      </c>
      <c r="U13" s="8">
        <v>3.9</v>
      </c>
      <c r="V13" s="8">
        <v>7.5</v>
      </c>
      <c r="W13" s="8">
        <v>5.2</v>
      </c>
      <c r="X13" s="8">
        <v>2</v>
      </c>
      <c r="Y13" s="8">
        <v>2</v>
      </c>
      <c r="Z13" s="8">
        <v>-7.4</v>
      </c>
      <c r="AA13" s="8">
        <v>13</v>
      </c>
      <c r="AB13" s="8">
        <v>4.9000000000000004</v>
      </c>
      <c r="AC13" s="8">
        <v>-2.6</v>
      </c>
      <c r="AD13" s="8">
        <v>-1.5</v>
      </c>
      <c r="AE13" s="8">
        <v>2.7</v>
      </c>
      <c r="AF13" s="8">
        <v>3.3</v>
      </c>
      <c r="AG13" s="8">
        <v>2.9</v>
      </c>
      <c r="AH13" s="8">
        <v>2.9</v>
      </c>
      <c r="AI13" s="8">
        <v>2.9</v>
      </c>
    </row>
    <row r="14" spans="1:35" x14ac:dyDescent="0.3">
      <c r="A14" s="3" t="s">
        <v>503</v>
      </c>
      <c r="B14" s="8">
        <v>-0.1</v>
      </c>
      <c r="C14" s="8">
        <v>1</v>
      </c>
      <c r="D14" s="8">
        <v>-0.4</v>
      </c>
      <c r="E14" s="8">
        <v>1.1000000000000001</v>
      </c>
      <c r="F14" s="8">
        <v>0.1</v>
      </c>
      <c r="G14" s="8">
        <v>0.8</v>
      </c>
      <c r="H14" s="8">
        <v>1.8</v>
      </c>
      <c r="I14" s="8">
        <v>0.2</v>
      </c>
      <c r="J14" s="8">
        <v>0.3</v>
      </c>
      <c r="K14" s="8">
        <v>-0.3</v>
      </c>
      <c r="L14" s="8">
        <v>0.6</v>
      </c>
      <c r="M14" s="8">
        <v>0.1</v>
      </c>
      <c r="N14" s="8">
        <v>-1.4</v>
      </c>
      <c r="O14" s="8">
        <v>-0.4</v>
      </c>
      <c r="P14" s="8">
        <v>0.7</v>
      </c>
      <c r="Q14" s="8">
        <v>-0.7</v>
      </c>
      <c r="R14" s="8">
        <v>0.2</v>
      </c>
      <c r="S14" s="8">
        <v>0.5</v>
      </c>
      <c r="T14" s="8">
        <v>-0.2</v>
      </c>
      <c r="U14" s="8">
        <v>-0.1</v>
      </c>
      <c r="V14" s="8">
        <v>-0.9</v>
      </c>
      <c r="W14" s="8">
        <v>0.3</v>
      </c>
      <c r="X14" s="8">
        <v>-0.7</v>
      </c>
      <c r="Y14" s="8">
        <v>0.4</v>
      </c>
      <c r="Z14" s="8">
        <v>0.9</v>
      </c>
      <c r="AA14" s="8">
        <v>0.9</v>
      </c>
      <c r="AB14" s="8">
        <v>0.1</v>
      </c>
      <c r="AC14" s="8">
        <v>-0.6</v>
      </c>
      <c r="AD14" s="8">
        <v>0.3</v>
      </c>
      <c r="AE14" s="8">
        <v>-0.3</v>
      </c>
      <c r="AF14" s="8">
        <v>-0.2</v>
      </c>
      <c r="AG14" s="8">
        <v>0</v>
      </c>
      <c r="AH14" s="8">
        <v>-0.1</v>
      </c>
      <c r="AI14" s="8">
        <v>-0.2</v>
      </c>
    </row>
    <row r="15" spans="1:35" ht="15" thickBot="1" x14ac:dyDescent="0.35">
      <c r="A15" s="12" t="s">
        <v>490</v>
      </c>
      <c r="B15" s="8">
        <v>1.3</v>
      </c>
      <c r="C15" s="8">
        <v>3.8</v>
      </c>
      <c r="D15" s="8">
        <v>2</v>
      </c>
      <c r="E15" s="8">
        <v>3.5</v>
      </c>
      <c r="F15" s="8">
        <v>3.7</v>
      </c>
      <c r="G15" s="8">
        <v>1.1000000000000001</v>
      </c>
      <c r="H15" s="8">
        <v>1.7</v>
      </c>
      <c r="I15" s="8">
        <v>1</v>
      </c>
      <c r="J15" s="8">
        <v>3.6</v>
      </c>
      <c r="K15" s="8">
        <v>2.2999999999999998</v>
      </c>
      <c r="L15" s="8">
        <v>2.6</v>
      </c>
      <c r="M15" s="8">
        <v>3.7</v>
      </c>
      <c r="N15" s="8">
        <v>0.4</v>
      </c>
      <c r="O15" s="8">
        <v>-2</v>
      </c>
      <c r="P15" s="8">
        <v>2.9</v>
      </c>
      <c r="Q15" s="8">
        <v>1.7</v>
      </c>
      <c r="R15" s="8">
        <v>0.7</v>
      </c>
      <c r="S15" s="8">
        <v>0.5</v>
      </c>
      <c r="T15" s="8">
        <v>1.6</v>
      </c>
      <c r="U15" s="8">
        <v>2</v>
      </c>
      <c r="V15" s="8">
        <v>1.3</v>
      </c>
      <c r="W15" s="8">
        <v>1.6</v>
      </c>
      <c r="X15" s="8">
        <v>1.8</v>
      </c>
      <c r="Y15" s="8">
        <v>2.2000000000000002</v>
      </c>
      <c r="Z15" s="8">
        <v>-5.3</v>
      </c>
      <c r="AA15" s="8">
        <v>6.9</v>
      </c>
      <c r="AB15" s="8">
        <v>3</v>
      </c>
      <c r="AC15" s="8">
        <v>1.4</v>
      </c>
      <c r="AD15" s="8">
        <v>1.4</v>
      </c>
      <c r="AE15" s="8">
        <v>1.4</v>
      </c>
      <c r="AF15" s="8">
        <v>1.4</v>
      </c>
      <c r="AG15" s="8">
        <v>1.3</v>
      </c>
      <c r="AH15" s="8">
        <v>1.4</v>
      </c>
      <c r="AI15" s="8">
        <v>1.3</v>
      </c>
    </row>
    <row r="16" spans="1:35" ht="15" customHeight="1" x14ac:dyDescent="0.3">
      <c r="A16" s="30" t="s">
        <v>499</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ht="15" customHeight="1" x14ac:dyDescent="0.3">
      <c r="A17" s="32" t="s">
        <v>504</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35" x14ac:dyDescent="0.3">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sheetData>
  <mergeCells count="4">
    <mergeCell ref="A1:AI1"/>
    <mergeCell ref="A2:AI2"/>
    <mergeCell ref="A16:AI16"/>
    <mergeCell ref="A17:AI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562D-7751-4991-9628-B51B378DB2C8}">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479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480</v>
      </c>
      <c r="B4" s="6">
        <v>0.6</v>
      </c>
      <c r="C4" s="6">
        <v>1.4</v>
      </c>
      <c r="D4" s="6">
        <v>1.1000000000000001</v>
      </c>
      <c r="E4" s="6">
        <v>0.4</v>
      </c>
      <c r="F4" s="6">
        <v>3.4</v>
      </c>
      <c r="G4" s="6">
        <v>2.2999999999999998</v>
      </c>
      <c r="H4" s="6">
        <v>1</v>
      </c>
      <c r="I4" s="6">
        <v>1.5</v>
      </c>
      <c r="J4" s="6">
        <v>2.5</v>
      </c>
      <c r="K4" s="6">
        <v>2.9</v>
      </c>
      <c r="L4" s="6">
        <v>2.8</v>
      </c>
      <c r="M4" s="6">
        <v>2.7</v>
      </c>
      <c r="N4" s="6">
        <v>3.2</v>
      </c>
      <c r="O4" s="6">
        <v>-0.8</v>
      </c>
      <c r="P4" s="6">
        <v>1.9</v>
      </c>
      <c r="Q4" s="6">
        <v>2.9</v>
      </c>
      <c r="R4" s="6">
        <v>2</v>
      </c>
      <c r="S4" s="6">
        <v>1.1000000000000001</v>
      </c>
      <c r="T4" s="6">
        <v>0.7</v>
      </c>
      <c r="U4" s="6">
        <v>0.9</v>
      </c>
      <c r="V4" s="6">
        <v>1.5</v>
      </c>
      <c r="W4" s="6">
        <v>1.9</v>
      </c>
      <c r="X4" s="6">
        <v>2</v>
      </c>
      <c r="Y4" s="6">
        <v>1.4</v>
      </c>
      <c r="Z4" s="6">
        <v>0.9</v>
      </c>
      <c r="AA4" s="6">
        <v>2.5</v>
      </c>
      <c r="AB4" s="6">
        <v>9.8000000000000007</v>
      </c>
      <c r="AC4" s="6">
        <v>5.4</v>
      </c>
      <c r="AD4" s="6">
        <v>1.9</v>
      </c>
      <c r="AE4" s="6">
        <v>1.9</v>
      </c>
      <c r="AF4" s="6">
        <v>1.8</v>
      </c>
      <c r="AG4" s="6">
        <v>1.8</v>
      </c>
      <c r="AH4" s="6">
        <v>1.8</v>
      </c>
      <c r="AI4" s="6">
        <v>1.8</v>
      </c>
    </row>
    <row r="5" spans="1:35" x14ac:dyDescent="0.3">
      <c r="A5" s="3" t="s">
        <v>481</v>
      </c>
      <c r="B5" s="8">
        <v>2.2999999999999998</v>
      </c>
      <c r="C5" s="8">
        <v>0.6</v>
      </c>
      <c r="D5" s="8">
        <v>1.8</v>
      </c>
      <c r="E5" s="8">
        <v>2.6</v>
      </c>
      <c r="F5" s="8">
        <v>2.2000000000000002</v>
      </c>
      <c r="G5" s="8">
        <v>2.2999999999999998</v>
      </c>
      <c r="H5" s="8">
        <v>4</v>
      </c>
      <c r="I5" s="8">
        <v>2.6</v>
      </c>
      <c r="J5" s="8">
        <v>1.8</v>
      </c>
      <c r="K5" s="8">
        <v>3.6</v>
      </c>
      <c r="L5" s="8">
        <v>3.4</v>
      </c>
      <c r="M5" s="8">
        <v>2.2000000000000002</v>
      </c>
      <c r="N5" s="8">
        <v>4.0999999999999996</v>
      </c>
      <c r="O5" s="8">
        <v>3.5</v>
      </c>
      <c r="P5" s="8">
        <v>2.4</v>
      </c>
      <c r="Q5" s="8">
        <v>4.4000000000000004</v>
      </c>
      <c r="R5" s="8">
        <v>2.6</v>
      </c>
      <c r="S5" s="8">
        <v>1.6</v>
      </c>
      <c r="T5" s="8">
        <v>1</v>
      </c>
      <c r="U5" s="8">
        <v>0.5</v>
      </c>
      <c r="V5" s="8">
        <v>1.2</v>
      </c>
      <c r="W5" s="8">
        <v>2.2999999999999998</v>
      </c>
      <c r="X5" s="8">
        <v>2.2000000000000002</v>
      </c>
      <c r="Y5" s="8">
        <v>1.3</v>
      </c>
      <c r="Z5" s="8">
        <v>2.2999999999999998</v>
      </c>
      <c r="AA5" s="8">
        <v>1.8</v>
      </c>
      <c r="AB5" s="8">
        <v>5</v>
      </c>
      <c r="AC5" s="8">
        <v>5.9</v>
      </c>
      <c r="AD5" s="8">
        <v>3.5</v>
      </c>
      <c r="AE5" s="8">
        <v>2.5</v>
      </c>
      <c r="AF5" s="8">
        <v>2.1</v>
      </c>
      <c r="AG5" s="8">
        <v>2.1</v>
      </c>
      <c r="AH5" s="8">
        <v>1.9</v>
      </c>
      <c r="AI5" s="8">
        <v>1.8</v>
      </c>
    </row>
    <row r="6" spans="1:35" x14ac:dyDescent="0.3">
      <c r="A6" s="3" t="s">
        <v>482</v>
      </c>
      <c r="B6" s="8">
        <v>1</v>
      </c>
      <c r="C6" s="8">
        <v>1.1000000000000001</v>
      </c>
      <c r="D6" s="8">
        <v>1.2</v>
      </c>
      <c r="E6" s="8">
        <v>1.8</v>
      </c>
      <c r="F6" s="8">
        <v>2.2999999999999998</v>
      </c>
      <c r="G6" s="8">
        <v>0.9</v>
      </c>
      <c r="H6" s="8">
        <v>-0.3</v>
      </c>
      <c r="I6" s="8">
        <v>2</v>
      </c>
      <c r="J6" s="8">
        <v>1.4</v>
      </c>
      <c r="K6" s="8">
        <v>2</v>
      </c>
      <c r="L6" s="8">
        <v>3.7</v>
      </c>
      <c r="M6" s="8">
        <v>2.8</v>
      </c>
      <c r="N6" s="8">
        <v>4</v>
      </c>
      <c r="O6" s="8">
        <v>-0.3</v>
      </c>
      <c r="P6" s="8">
        <v>1.8</v>
      </c>
      <c r="Q6" s="8">
        <v>2.2999999999999998</v>
      </c>
      <c r="R6" s="8">
        <v>1.8</v>
      </c>
      <c r="S6" s="8">
        <v>0.5</v>
      </c>
      <c r="T6" s="8">
        <v>0.1</v>
      </c>
      <c r="U6" s="8">
        <v>0.4</v>
      </c>
      <c r="V6" s="8">
        <v>0.5</v>
      </c>
      <c r="W6" s="8">
        <v>2.1</v>
      </c>
      <c r="X6" s="8">
        <v>1.8</v>
      </c>
      <c r="Y6" s="8">
        <v>1.8</v>
      </c>
      <c r="Z6" s="8">
        <v>0.7</v>
      </c>
      <c r="AA6" s="8">
        <v>4.3</v>
      </c>
      <c r="AB6" s="8">
        <v>9.1999999999999993</v>
      </c>
      <c r="AC6" s="8">
        <v>4.8</v>
      </c>
      <c r="AD6" s="8">
        <v>2</v>
      </c>
      <c r="AE6" s="8">
        <v>1.9</v>
      </c>
      <c r="AF6" s="8">
        <v>1.8</v>
      </c>
      <c r="AG6" s="8">
        <v>1.8</v>
      </c>
      <c r="AH6" s="8">
        <v>1.8</v>
      </c>
      <c r="AI6" s="8">
        <v>1.8</v>
      </c>
    </row>
    <row r="7" spans="1:35" x14ac:dyDescent="0.3">
      <c r="A7" s="7" t="s">
        <v>483</v>
      </c>
      <c r="B7" s="8">
        <v>1.2</v>
      </c>
      <c r="C7" s="8">
        <v>1.1000000000000001</v>
      </c>
      <c r="D7" s="8">
        <v>1.2</v>
      </c>
      <c r="E7" s="8">
        <v>1.9</v>
      </c>
      <c r="F7" s="8">
        <v>2</v>
      </c>
      <c r="G7" s="8">
        <v>0.5</v>
      </c>
      <c r="H7" s="8">
        <v>-1.1000000000000001</v>
      </c>
      <c r="I7" s="8">
        <v>1.9</v>
      </c>
      <c r="J7" s="8">
        <v>0.4</v>
      </c>
      <c r="K7" s="8">
        <v>1.1000000000000001</v>
      </c>
      <c r="L7" s="8">
        <v>2.9</v>
      </c>
      <c r="M7" s="8">
        <v>2.2000000000000002</v>
      </c>
      <c r="N7" s="8">
        <v>2.8</v>
      </c>
      <c r="O7" s="8">
        <v>-0.8</v>
      </c>
      <c r="P7" s="8">
        <v>1.7</v>
      </c>
      <c r="Q7" s="8">
        <v>2.5</v>
      </c>
      <c r="R7" s="8">
        <v>1.6</v>
      </c>
      <c r="S7" s="8">
        <v>0.4</v>
      </c>
      <c r="T7" s="8">
        <v>0.2</v>
      </c>
      <c r="U7" s="8">
        <v>0.7</v>
      </c>
      <c r="V7" s="8">
        <v>0.4</v>
      </c>
      <c r="W7" s="8">
        <v>1.8</v>
      </c>
      <c r="X7" s="8">
        <v>1.3</v>
      </c>
      <c r="Y7" s="8">
        <v>1.3</v>
      </c>
      <c r="Z7" s="8">
        <v>0.2</v>
      </c>
      <c r="AA7" s="8">
        <v>3.7</v>
      </c>
      <c r="AB7" s="8">
        <v>9.1999999999999993</v>
      </c>
      <c r="AC7" s="8">
        <v>4.9000000000000004</v>
      </c>
      <c r="AD7" s="8">
        <v>1.9</v>
      </c>
      <c r="AE7" s="8">
        <v>1.9</v>
      </c>
      <c r="AF7" s="8">
        <v>1.9</v>
      </c>
      <c r="AG7" s="8">
        <v>1.8</v>
      </c>
      <c r="AH7" s="8">
        <v>1.8</v>
      </c>
      <c r="AI7" s="8">
        <v>1.8</v>
      </c>
    </row>
    <row r="8" spans="1:35" x14ac:dyDescent="0.3">
      <c r="A8" s="7" t="s">
        <v>484</v>
      </c>
      <c r="B8" s="8">
        <v>0.7</v>
      </c>
      <c r="C8" s="8">
        <v>0.7</v>
      </c>
      <c r="D8" s="8">
        <v>1.8</v>
      </c>
      <c r="E8" s="8">
        <v>1.7</v>
      </c>
      <c r="F8" s="8">
        <v>3.3</v>
      </c>
      <c r="G8" s="8">
        <v>1</v>
      </c>
      <c r="H8" s="8">
        <v>1</v>
      </c>
      <c r="I8" s="8">
        <v>1.8</v>
      </c>
      <c r="J8" s="8">
        <v>-0.1</v>
      </c>
      <c r="K8" s="8">
        <v>2.2000000000000002</v>
      </c>
      <c r="L8" s="8">
        <v>4.5999999999999996</v>
      </c>
      <c r="M8" s="8">
        <v>2.6</v>
      </c>
      <c r="N8" s="8">
        <v>2.9</v>
      </c>
      <c r="O8" s="8">
        <v>-1.2</v>
      </c>
      <c r="P8" s="8">
        <v>2.6</v>
      </c>
      <c r="Q8" s="8">
        <v>3.5</v>
      </c>
      <c r="R8" s="8">
        <v>1.4</v>
      </c>
      <c r="S8" s="8">
        <v>0.2</v>
      </c>
      <c r="T8" s="8">
        <v>-0.2</v>
      </c>
      <c r="U8" s="8">
        <v>-0.4</v>
      </c>
      <c r="V8" s="8">
        <v>0.4</v>
      </c>
      <c r="W8" s="8">
        <v>2.4</v>
      </c>
      <c r="X8" s="8">
        <v>2.2000000000000002</v>
      </c>
      <c r="Y8" s="8">
        <v>1.5</v>
      </c>
      <c r="Z8" s="8">
        <v>-0.2</v>
      </c>
      <c r="AA8" s="8">
        <v>5.2</v>
      </c>
      <c r="AB8" s="8">
        <v>10.9</v>
      </c>
      <c r="AC8" s="8">
        <v>3.6</v>
      </c>
      <c r="AD8" s="8">
        <v>1.4</v>
      </c>
      <c r="AE8" s="8">
        <v>1.9</v>
      </c>
      <c r="AF8" s="8">
        <v>1.8</v>
      </c>
      <c r="AG8" s="8">
        <v>1.7</v>
      </c>
      <c r="AH8" s="8">
        <v>1.7</v>
      </c>
      <c r="AI8" s="8">
        <v>1.7</v>
      </c>
    </row>
    <row r="9" spans="1:35" x14ac:dyDescent="0.3">
      <c r="A9" s="7" t="s">
        <v>485</v>
      </c>
      <c r="B9" s="8">
        <v>0.7</v>
      </c>
      <c r="C9" s="8">
        <v>1.2</v>
      </c>
      <c r="D9" s="8">
        <v>1</v>
      </c>
      <c r="E9" s="8">
        <v>1.8</v>
      </c>
      <c r="F9" s="8">
        <v>2.9</v>
      </c>
      <c r="G9" s="8">
        <v>2.6</v>
      </c>
      <c r="H9" s="8">
        <v>2</v>
      </c>
      <c r="I9" s="8">
        <v>2.4</v>
      </c>
      <c r="J9" s="8">
        <v>5.5</v>
      </c>
      <c r="K9" s="8">
        <v>4.4000000000000004</v>
      </c>
      <c r="L9" s="8">
        <v>5.6</v>
      </c>
      <c r="M9" s="8">
        <v>4.4000000000000004</v>
      </c>
      <c r="N9" s="8">
        <v>7.9</v>
      </c>
      <c r="O9" s="8">
        <v>1.3</v>
      </c>
      <c r="P9" s="8">
        <v>1.5</v>
      </c>
      <c r="Q9" s="8">
        <v>1.4</v>
      </c>
      <c r="R9" s="8">
        <v>2.9</v>
      </c>
      <c r="S9" s="8">
        <v>1.2</v>
      </c>
      <c r="T9" s="8">
        <v>0.2</v>
      </c>
      <c r="U9" s="8">
        <v>-0.2</v>
      </c>
      <c r="V9" s="8">
        <v>0.6</v>
      </c>
      <c r="W9" s="8">
        <v>2.6</v>
      </c>
      <c r="X9" s="8">
        <v>3.1</v>
      </c>
      <c r="Y9" s="8">
        <v>3.8</v>
      </c>
      <c r="Z9" s="8">
        <v>2.7</v>
      </c>
      <c r="AA9" s="8">
        <v>5.8</v>
      </c>
      <c r="AB9" s="8">
        <v>8</v>
      </c>
      <c r="AC9" s="8">
        <v>5.3</v>
      </c>
      <c r="AD9" s="8">
        <v>2.5</v>
      </c>
      <c r="AE9" s="8">
        <v>1.8</v>
      </c>
      <c r="AF9" s="8">
        <v>1.8</v>
      </c>
      <c r="AG9" s="8">
        <v>1.8</v>
      </c>
      <c r="AH9" s="8">
        <v>1.8</v>
      </c>
      <c r="AI9" s="8">
        <v>1.8</v>
      </c>
    </row>
    <row r="10" spans="1:35" x14ac:dyDescent="0.3">
      <c r="A10" s="3" t="s">
        <v>486</v>
      </c>
      <c r="B10" s="8">
        <v>1</v>
      </c>
      <c r="C10" s="8">
        <v>0.9</v>
      </c>
      <c r="D10" s="8">
        <v>1.6</v>
      </c>
      <c r="E10" s="8">
        <v>1.2</v>
      </c>
      <c r="F10" s="8">
        <v>3.1</v>
      </c>
      <c r="G10" s="8">
        <v>2</v>
      </c>
      <c r="H10" s="8">
        <v>1.4</v>
      </c>
      <c r="I10" s="8">
        <v>2.2000000000000002</v>
      </c>
      <c r="J10" s="8">
        <v>2.5</v>
      </c>
      <c r="K10" s="8">
        <v>2.5</v>
      </c>
      <c r="L10" s="8">
        <v>2.8</v>
      </c>
      <c r="M10" s="8">
        <v>1.8</v>
      </c>
      <c r="N10" s="8">
        <v>4</v>
      </c>
      <c r="O10" s="8">
        <v>-1.5</v>
      </c>
      <c r="P10" s="8">
        <v>3.2</v>
      </c>
      <c r="Q10" s="8">
        <v>3</v>
      </c>
      <c r="R10" s="8">
        <v>2</v>
      </c>
      <c r="S10" s="8">
        <v>1</v>
      </c>
      <c r="T10" s="8">
        <v>0.7</v>
      </c>
      <c r="U10" s="8">
        <v>0.6</v>
      </c>
      <c r="V10" s="8">
        <v>1.3</v>
      </c>
      <c r="W10" s="8">
        <v>2.2000000000000002</v>
      </c>
      <c r="X10" s="8">
        <v>2.2000000000000002</v>
      </c>
      <c r="Y10" s="8">
        <v>1.1000000000000001</v>
      </c>
      <c r="Z10" s="8">
        <v>1.2</v>
      </c>
      <c r="AA10" s="8">
        <v>4.2</v>
      </c>
      <c r="AB10" s="8">
        <v>9.6</v>
      </c>
      <c r="AC10" s="8">
        <v>2.8</v>
      </c>
      <c r="AD10" s="8">
        <v>2</v>
      </c>
      <c r="AE10" s="8">
        <v>2</v>
      </c>
      <c r="AF10" s="8">
        <v>2</v>
      </c>
      <c r="AG10" s="8">
        <v>1.9</v>
      </c>
      <c r="AH10" s="8">
        <v>1.9</v>
      </c>
      <c r="AI10" s="8">
        <v>1.8</v>
      </c>
    </row>
    <row r="11" spans="1:35" x14ac:dyDescent="0.3">
      <c r="A11" s="3" t="s">
        <v>487</v>
      </c>
      <c r="B11" s="8">
        <v>-1.3</v>
      </c>
      <c r="C11" s="8">
        <v>1.1000000000000001</v>
      </c>
      <c r="D11" s="8">
        <v>-1.3</v>
      </c>
      <c r="E11" s="8">
        <v>-0.1</v>
      </c>
      <c r="F11" s="8">
        <v>5.8</v>
      </c>
      <c r="G11" s="8">
        <v>1.4</v>
      </c>
      <c r="H11" s="8">
        <v>-1.2</v>
      </c>
      <c r="I11" s="8">
        <v>-1.3</v>
      </c>
      <c r="J11" s="8">
        <v>2.1</v>
      </c>
      <c r="K11" s="8">
        <v>3.7</v>
      </c>
      <c r="L11" s="8">
        <v>2.6</v>
      </c>
      <c r="M11" s="8">
        <v>2.2000000000000002</v>
      </c>
      <c r="N11" s="8">
        <v>3.9</v>
      </c>
      <c r="O11" s="8">
        <v>-5.5</v>
      </c>
      <c r="P11" s="8">
        <v>4.5999999999999996</v>
      </c>
      <c r="Q11" s="8">
        <v>5.3</v>
      </c>
      <c r="R11" s="8">
        <v>2.8</v>
      </c>
      <c r="S11" s="8">
        <v>0</v>
      </c>
      <c r="T11" s="8">
        <v>-1.9</v>
      </c>
      <c r="U11" s="8">
        <v>-2.8</v>
      </c>
      <c r="V11" s="8">
        <v>-0.8</v>
      </c>
      <c r="W11" s="8">
        <v>2.7</v>
      </c>
      <c r="X11" s="8">
        <v>2.1</v>
      </c>
      <c r="Y11" s="8">
        <v>0.8</v>
      </c>
      <c r="Z11" s="8">
        <v>-2</v>
      </c>
      <c r="AA11" s="8">
        <v>8.3000000000000007</v>
      </c>
      <c r="AB11" s="8">
        <v>13.2</v>
      </c>
      <c r="AC11" s="8">
        <v>-1.2</v>
      </c>
      <c r="AD11" s="8">
        <v>0.3</v>
      </c>
      <c r="AE11" s="8">
        <v>2</v>
      </c>
      <c r="AF11" s="8">
        <v>2</v>
      </c>
      <c r="AG11" s="8">
        <v>2</v>
      </c>
      <c r="AH11" s="8">
        <v>2.1</v>
      </c>
      <c r="AI11" s="8">
        <v>2.2000000000000002</v>
      </c>
    </row>
    <row r="12" spans="1:35" x14ac:dyDescent="0.3">
      <c r="A12" s="3" t="s">
        <v>488</v>
      </c>
      <c r="B12" s="8">
        <v>-0.5</v>
      </c>
      <c r="C12" s="8">
        <v>1.5</v>
      </c>
      <c r="D12" s="8">
        <v>-1.8</v>
      </c>
      <c r="E12" s="8">
        <v>0.9</v>
      </c>
      <c r="F12" s="8">
        <v>7.6</v>
      </c>
      <c r="G12" s="8">
        <v>1.3</v>
      </c>
      <c r="H12" s="8">
        <v>-1.8</v>
      </c>
      <c r="I12" s="8">
        <v>-1</v>
      </c>
      <c r="J12" s="8">
        <v>2.9</v>
      </c>
      <c r="K12" s="8">
        <v>4.4000000000000004</v>
      </c>
      <c r="L12" s="8">
        <v>3.3</v>
      </c>
      <c r="M12" s="8">
        <v>2</v>
      </c>
      <c r="N12" s="8">
        <v>6.6</v>
      </c>
      <c r="O12" s="8">
        <v>-8.3000000000000007</v>
      </c>
      <c r="P12" s="8">
        <v>6.4</v>
      </c>
      <c r="Q12" s="8">
        <v>6.8</v>
      </c>
      <c r="R12" s="8">
        <v>2.8</v>
      </c>
      <c r="S12" s="8">
        <v>-0.3</v>
      </c>
      <c r="T12" s="8">
        <v>-2.2000000000000002</v>
      </c>
      <c r="U12" s="8">
        <v>-3.8</v>
      </c>
      <c r="V12" s="8">
        <v>-1.6</v>
      </c>
      <c r="W12" s="8">
        <v>3.3</v>
      </c>
      <c r="X12" s="8">
        <v>2.9</v>
      </c>
      <c r="Y12" s="8">
        <v>0</v>
      </c>
      <c r="Z12" s="8">
        <v>-2.6</v>
      </c>
      <c r="AA12" s="8">
        <v>9.6999999999999993</v>
      </c>
      <c r="AB12" s="8">
        <v>17.5</v>
      </c>
      <c r="AC12" s="8">
        <v>-2.5</v>
      </c>
      <c r="AD12" s="8">
        <v>-0.3</v>
      </c>
      <c r="AE12" s="8">
        <v>1.9</v>
      </c>
      <c r="AF12" s="8">
        <v>2.2000000000000002</v>
      </c>
      <c r="AG12" s="8">
        <v>2.2000000000000002</v>
      </c>
      <c r="AH12" s="8">
        <v>2.2000000000000002</v>
      </c>
      <c r="AI12" s="8">
        <v>2.2999999999999998</v>
      </c>
    </row>
    <row r="13" spans="1:35" x14ac:dyDescent="0.3">
      <c r="A13" s="3" t="s">
        <v>489</v>
      </c>
      <c r="B13" s="8">
        <v>-0.7</v>
      </c>
      <c r="C13" s="8">
        <v>-0.3</v>
      </c>
      <c r="D13" s="8">
        <v>0.5</v>
      </c>
      <c r="E13" s="8">
        <v>-0.9</v>
      </c>
      <c r="F13" s="8">
        <v>-1.7</v>
      </c>
      <c r="G13" s="8">
        <v>0.1</v>
      </c>
      <c r="H13" s="8">
        <v>0.6</v>
      </c>
      <c r="I13" s="8">
        <v>-0.3</v>
      </c>
      <c r="J13" s="8">
        <v>-0.8</v>
      </c>
      <c r="K13" s="8">
        <v>-0.7</v>
      </c>
      <c r="L13" s="8">
        <v>-0.7</v>
      </c>
      <c r="M13" s="8">
        <v>0.2</v>
      </c>
      <c r="N13" s="8">
        <v>-2.6</v>
      </c>
      <c r="O13" s="8">
        <v>3</v>
      </c>
      <c r="P13" s="8">
        <v>-1.7</v>
      </c>
      <c r="Q13" s="8">
        <v>-1.4</v>
      </c>
      <c r="R13" s="8">
        <v>0</v>
      </c>
      <c r="S13" s="8">
        <v>0.4</v>
      </c>
      <c r="T13" s="8">
        <v>0.3</v>
      </c>
      <c r="U13" s="8">
        <v>1</v>
      </c>
      <c r="V13" s="8">
        <v>0.8</v>
      </c>
      <c r="W13" s="8">
        <v>-0.5</v>
      </c>
      <c r="X13" s="8">
        <v>-0.8</v>
      </c>
      <c r="Y13" s="8">
        <v>0.7</v>
      </c>
      <c r="Z13" s="8">
        <v>0.6</v>
      </c>
      <c r="AA13" s="8">
        <v>-1.3</v>
      </c>
      <c r="AB13" s="8">
        <v>-3.7</v>
      </c>
      <c r="AC13" s="8">
        <v>1.3</v>
      </c>
      <c r="AD13" s="8">
        <v>0.7</v>
      </c>
      <c r="AE13" s="8">
        <v>0.1</v>
      </c>
      <c r="AF13" s="8">
        <v>-0.2</v>
      </c>
      <c r="AG13" s="8">
        <v>-0.2</v>
      </c>
      <c r="AH13" s="8">
        <v>-0.1</v>
      </c>
      <c r="AI13" s="8">
        <v>-0.1</v>
      </c>
    </row>
    <row r="14" spans="1:35" ht="15" thickBot="1" x14ac:dyDescent="0.35">
      <c r="A14" s="12" t="s">
        <v>490</v>
      </c>
      <c r="B14" s="8">
        <v>0.5</v>
      </c>
      <c r="C14" s="8">
        <v>0.8</v>
      </c>
      <c r="D14" s="8">
        <v>1.8</v>
      </c>
      <c r="E14" s="8">
        <v>0.6</v>
      </c>
      <c r="F14" s="8">
        <v>2</v>
      </c>
      <c r="G14" s="8">
        <v>2</v>
      </c>
      <c r="H14" s="8">
        <v>1.6</v>
      </c>
      <c r="I14" s="8">
        <v>1.9</v>
      </c>
      <c r="J14" s="8">
        <v>1.9</v>
      </c>
      <c r="K14" s="8">
        <v>2.1</v>
      </c>
      <c r="L14" s="8">
        <v>2.2999999999999998</v>
      </c>
      <c r="M14" s="8">
        <v>1.9</v>
      </c>
      <c r="N14" s="8">
        <v>1.9</v>
      </c>
      <c r="O14" s="8">
        <v>0.5</v>
      </c>
      <c r="P14" s="8">
        <v>1.9</v>
      </c>
      <c r="Q14" s="8">
        <v>1.8</v>
      </c>
      <c r="R14" s="8">
        <v>2</v>
      </c>
      <c r="S14" s="8">
        <v>1.3</v>
      </c>
      <c r="T14" s="8">
        <v>1</v>
      </c>
      <c r="U14" s="8">
        <v>1.3</v>
      </c>
      <c r="V14" s="8">
        <v>1.9</v>
      </c>
      <c r="W14" s="8">
        <v>1.8</v>
      </c>
      <c r="X14" s="8">
        <v>1.5</v>
      </c>
      <c r="Y14" s="8">
        <v>1.8</v>
      </c>
      <c r="Z14" s="8">
        <v>1.6</v>
      </c>
      <c r="AA14" s="8">
        <v>3.2</v>
      </c>
      <c r="AB14" s="8">
        <v>5.9</v>
      </c>
      <c r="AC14" s="8">
        <v>4.0999999999999996</v>
      </c>
      <c r="AD14" s="8">
        <v>2.6</v>
      </c>
      <c r="AE14" s="8">
        <v>2</v>
      </c>
      <c r="AF14" s="8">
        <v>1.8</v>
      </c>
      <c r="AG14" s="8">
        <v>1.8</v>
      </c>
      <c r="AH14" s="8">
        <v>1.8</v>
      </c>
      <c r="AI14" s="8">
        <v>1.7</v>
      </c>
    </row>
    <row r="15" spans="1:35" x14ac:dyDescent="0.3">
      <c r="A15" s="24" t="s">
        <v>491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3">
      <c r="A16" s="3" t="s">
        <v>492</v>
      </c>
      <c r="B16" s="8">
        <v>0.1</v>
      </c>
      <c r="C16" s="8">
        <v>1</v>
      </c>
      <c r="D16" s="8">
        <v>0.4</v>
      </c>
      <c r="E16" s="8">
        <v>0.7</v>
      </c>
      <c r="F16" s="8">
        <v>4.3</v>
      </c>
      <c r="G16" s="8">
        <v>1.7</v>
      </c>
      <c r="H16" s="8">
        <v>0.3</v>
      </c>
      <c r="I16" s="8">
        <v>0.7</v>
      </c>
      <c r="J16" s="8">
        <v>2.2999999999999998</v>
      </c>
      <c r="K16" s="8">
        <v>3</v>
      </c>
      <c r="L16" s="8">
        <v>2.7</v>
      </c>
      <c r="M16" s="8">
        <v>2</v>
      </c>
      <c r="N16" s="8">
        <v>4</v>
      </c>
      <c r="O16" s="8">
        <v>-3.2</v>
      </c>
      <c r="P16" s="8">
        <v>3.8</v>
      </c>
      <c r="Q16" s="8">
        <v>4</v>
      </c>
      <c r="R16" s="8">
        <v>2.2999999999999998</v>
      </c>
      <c r="S16" s="8">
        <v>0.6</v>
      </c>
      <c r="T16" s="8">
        <v>-0.5</v>
      </c>
      <c r="U16" s="8">
        <v>-0.9</v>
      </c>
      <c r="V16" s="8">
        <v>0.3</v>
      </c>
      <c r="W16" s="8">
        <v>2.5</v>
      </c>
      <c r="X16" s="8">
        <v>2.2000000000000002</v>
      </c>
      <c r="Y16" s="8">
        <v>1</v>
      </c>
      <c r="Z16" s="8">
        <v>-0.3</v>
      </c>
      <c r="AA16" s="8">
        <v>6.1</v>
      </c>
      <c r="AB16" s="8">
        <v>11.3</v>
      </c>
      <c r="AC16" s="8">
        <v>0.9</v>
      </c>
      <c r="AD16" s="8">
        <v>1.2</v>
      </c>
      <c r="AE16" s="8">
        <v>2</v>
      </c>
      <c r="AF16" s="8">
        <v>2</v>
      </c>
      <c r="AG16" s="8">
        <v>2</v>
      </c>
      <c r="AH16" s="8">
        <v>2</v>
      </c>
      <c r="AI16" s="8">
        <v>2</v>
      </c>
    </row>
    <row r="17" spans="1:35" x14ac:dyDescent="0.3">
      <c r="A17" s="15" t="s">
        <v>493</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row>
    <row r="18" spans="1:35" x14ac:dyDescent="0.3">
      <c r="A18" s="17" t="s">
        <v>494</v>
      </c>
      <c r="B18" s="8">
        <v>0.3</v>
      </c>
      <c r="C18" s="8">
        <v>0.5</v>
      </c>
      <c r="D18" s="8">
        <v>1.1000000000000001</v>
      </c>
      <c r="E18" s="8">
        <v>0.4</v>
      </c>
      <c r="F18" s="8">
        <v>1.2</v>
      </c>
      <c r="G18" s="8">
        <v>1.2</v>
      </c>
      <c r="H18" s="8">
        <v>1</v>
      </c>
      <c r="I18" s="8">
        <v>1.1000000000000001</v>
      </c>
      <c r="J18" s="8">
        <v>1.2</v>
      </c>
      <c r="K18" s="8">
        <v>1.2</v>
      </c>
      <c r="L18" s="8">
        <v>1.3</v>
      </c>
      <c r="M18" s="8">
        <v>1.1000000000000001</v>
      </c>
      <c r="N18" s="8">
        <v>1.1000000000000001</v>
      </c>
      <c r="O18" s="8">
        <v>0.3</v>
      </c>
      <c r="P18" s="8">
        <v>1.1000000000000001</v>
      </c>
      <c r="Q18" s="8">
        <v>1</v>
      </c>
      <c r="R18" s="8">
        <v>1.1000000000000001</v>
      </c>
      <c r="S18" s="8">
        <v>0.7</v>
      </c>
      <c r="T18" s="8">
        <v>0.5</v>
      </c>
      <c r="U18" s="8">
        <v>0.7</v>
      </c>
      <c r="V18" s="8">
        <v>1.1000000000000001</v>
      </c>
      <c r="W18" s="8">
        <v>1</v>
      </c>
      <c r="X18" s="8">
        <v>0.8</v>
      </c>
      <c r="Y18" s="8">
        <v>1</v>
      </c>
      <c r="Z18" s="8">
        <v>0.9</v>
      </c>
      <c r="AA18" s="8">
        <v>1.7</v>
      </c>
      <c r="AB18" s="8">
        <v>3.1</v>
      </c>
      <c r="AC18" s="8">
        <v>2.1</v>
      </c>
      <c r="AD18" s="8">
        <v>1.4</v>
      </c>
      <c r="AE18" s="8">
        <v>1.1000000000000001</v>
      </c>
      <c r="AF18" s="8">
        <v>1</v>
      </c>
      <c r="AG18" s="8">
        <v>1</v>
      </c>
      <c r="AH18" s="8">
        <v>0.9</v>
      </c>
      <c r="AI18" s="8">
        <v>0.9</v>
      </c>
    </row>
    <row r="19" spans="1:35" x14ac:dyDescent="0.3">
      <c r="A19" s="9" t="s">
        <v>495</v>
      </c>
      <c r="B19" s="8">
        <v>0.2</v>
      </c>
      <c r="C19" s="8">
        <v>0</v>
      </c>
      <c r="D19" s="8">
        <v>0.5</v>
      </c>
      <c r="E19" s="8">
        <v>0.5</v>
      </c>
      <c r="F19" s="8">
        <v>0.2</v>
      </c>
      <c r="G19" s="8">
        <v>1.3</v>
      </c>
      <c r="H19" s="8">
        <v>0.9</v>
      </c>
      <c r="I19" s="8">
        <v>0.3</v>
      </c>
      <c r="J19" s="8">
        <v>-0.2</v>
      </c>
      <c r="K19" s="8">
        <v>0.3</v>
      </c>
      <c r="L19" s="8">
        <v>0.6</v>
      </c>
      <c r="M19" s="8">
        <v>0.5</v>
      </c>
      <c r="N19" s="8">
        <v>1.4</v>
      </c>
      <c r="O19" s="8">
        <v>0.8</v>
      </c>
      <c r="P19" s="8">
        <v>-0.2</v>
      </c>
      <c r="Q19" s="8">
        <v>0.8</v>
      </c>
      <c r="R19" s="8">
        <v>0.8</v>
      </c>
      <c r="S19" s="8">
        <v>0.4</v>
      </c>
      <c r="T19" s="8">
        <v>-0.1</v>
      </c>
      <c r="U19" s="8">
        <v>-0.3</v>
      </c>
      <c r="V19" s="8">
        <v>0.1</v>
      </c>
      <c r="W19" s="8">
        <v>0.5</v>
      </c>
      <c r="X19" s="8">
        <v>0.4</v>
      </c>
      <c r="Y19" s="8">
        <v>0.4</v>
      </c>
      <c r="Z19" s="8">
        <v>1</v>
      </c>
      <c r="AA19" s="8">
        <v>-0.2</v>
      </c>
      <c r="AB19" s="8">
        <v>1.6</v>
      </c>
      <c r="AC19" s="8">
        <v>1.8</v>
      </c>
      <c r="AD19" s="8">
        <v>0.8</v>
      </c>
      <c r="AE19" s="8">
        <v>0.7</v>
      </c>
      <c r="AF19" s="8">
        <v>0.5</v>
      </c>
      <c r="AG19" s="8">
        <v>0.5</v>
      </c>
      <c r="AH19" s="8">
        <v>0.5</v>
      </c>
      <c r="AI19" s="8">
        <v>0.5</v>
      </c>
    </row>
    <row r="20" spans="1:35" x14ac:dyDescent="0.3">
      <c r="A20" s="9" t="s">
        <v>496</v>
      </c>
      <c r="B20" s="8">
        <v>0.3</v>
      </c>
      <c r="C20" s="8">
        <v>0.3</v>
      </c>
      <c r="D20" s="8">
        <v>0.1</v>
      </c>
      <c r="E20" s="8">
        <v>0.2</v>
      </c>
      <c r="F20" s="8">
        <v>0.1</v>
      </c>
      <c r="G20" s="8">
        <v>-0.1</v>
      </c>
      <c r="H20" s="8">
        <v>0.1</v>
      </c>
      <c r="I20" s="8">
        <v>0.1</v>
      </c>
      <c r="J20" s="8">
        <v>0.2</v>
      </c>
      <c r="K20" s="8">
        <v>-0.1</v>
      </c>
      <c r="L20" s="8">
        <v>0</v>
      </c>
      <c r="M20" s="8">
        <v>-0.1</v>
      </c>
      <c r="N20" s="8">
        <v>0</v>
      </c>
      <c r="O20" s="8">
        <v>-0.1</v>
      </c>
      <c r="P20" s="8">
        <v>0</v>
      </c>
      <c r="Q20" s="8">
        <v>0</v>
      </c>
      <c r="R20" s="8">
        <v>0.3</v>
      </c>
      <c r="S20" s="8">
        <v>0</v>
      </c>
      <c r="T20" s="8">
        <v>0</v>
      </c>
      <c r="U20" s="8">
        <v>0</v>
      </c>
      <c r="V20" s="8">
        <v>0.3</v>
      </c>
      <c r="W20" s="8">
        <v>0.1</v>
      </c>
      <c r="X20" s="8">
        <v>0.1</v>
      </c>
      <c r="Y20" s="8">
        <v>0</v>
      </c>
      <c r="Z20" s="8">
        <v>-0.8</v>
      </c>
      <c r="AA20" s="8">
        <v>0.6</v>
      </c>
      <c r="AB20" s="8">
        <v>0.3</v>
      </c>
      <c r="AC20" s="8">
        <v>0.2</v>
      </c>
      <c r="AD20" s="8">
        <v>0.1</v>
      </c>
      <c r="AE20" s="8">
        <v>0.1</v>
      </c>
      <c r="AF20" s="8">
        <v>0</v>
      </c>
      <c r="AG20" s="8">
        <v>0.1</v>
      </c>
      <c r="AH20" s="8">
        <v>0.1</v>
      </c>
      <c r="AI20" s="8">
        <v>0.1</v>
      </c>
    </row>
    <row r="21" spans="1:35" x14ac:dyDescent="0.3">
      <c r="A21" s="9" t="s">
        <v>497</v>
      </c>
      <c r="B21" s="8">
        <v>-0.2</v>
      </c>
      <c r="C21" s="8">
        <v>0.1</v>
      </c>
      <c r="D21" s="8">
        <v>0.5</v>
      </c>
      <c r="E21" s="8">
        <v>-0.3</v>
      </c>
      <c r="F21" s="8">
        <v>0.8</v>
      </c>
      <c r="G21" s="8">
        <v>0</v>
      </c>
      <c r="H21" s="8">
        <v>0</v>
      </c>
      <c r="I21" s="8">
        <v>0.8</v>
      </c>
      <c r="J21" s="8">
        <v>1.1000000000000001</v>
      </c>
      <c r="K21" s="8">
        <v>1</v>
      </c>
      <c r="L21" s="8">
        <v>0.7</v>
      </c>
      <c r="M21" s="8">
        <v>0.7</v>
      </c>
      <c r="N21" s="8">
        <v>-0.3</v>
      </c>
      <c r="O21" s="8">
        <v>-0.4</v>
      </c>
      <c r="P21" s="8">
        <v>1.3</v>
      </c>
      <c r="Q21" s="8">
        <v>0.2</v>
      </c>
      <c r="R21" s="8">
        <v>0</v>
      </c>
      <c r="S21" s="8">
        <v>0.3</v>
      </c>
      <c r="T21" s="8">
        <v>0.6</v>
      </c>
      <c r="U21" s="8">
        <v>1</v>
      </c>
      <c r="V21" s="8">
        <v>0.6</v>
      </c>
      <c r="W21" s="8">
        <v>0.4</v>
      </c>
      <c r="X21" s="8">
        <v>0.4</v>
      </c>
      <c r="Y21" s="8">
        <v>0.6</v>
      </c>
      <c r="Z21" s="8">
        <v>0.7</v>
      </c>
      <c r="AA21" s="8">
        <v>1.3</v>
      </c>
      <c r="AB21" s="8">
        <v>1.2</v>
      </c>
      <c r="AC21" s="8">
        <v>0.1</v>
      </c>
      <c r="AD21" s="8">
        <v>0.6</v>
      </c>
      <c r="AE21" s="8">
        <v>0.3</v>
      </c>
      <c r="AF21" s="8">
        <v>0.5</v>
      </c>
      <c r="AG21" s="8">
        <v>0.4</v>
      </c>
      <c r="AH21" s="8">
        <v>0.4</v>
      </c>
      <c r="AI21" s="8">
        <v>0.3</v>
      </c>
    </row>
    <row r="22" spans="1:35" ht="15" thickBot="1" x14ac:dyDescent="0.35">
      <c r="A22" s="17" t="s">
        <v>498</v>
      </c>
      <c r="B22" s="8">
        <v>-0.2</v>
      </c>
      <c r="C22" s="8">
        <v>0.5</v>
      </c>
      <c r="D22" s="8">
        <v>-0.7</v>
      </c>
      <c r="E22" s="8">
        <v>0.3</v>
      </c>
      <c r="F22" s="8">
        <v>3</v>
      </c>
      <c r="G22" s="8">
        <v>0.5</v>
      </c>
      <c r="H22" s="8">
        <v>-0.7</v>
      </c>
      <c r="I22" s="8">
        <v>-0.4</v>
      </c>
      <c r="J22" s="8">
        <v>1.2</v>
      </c>
      <c r="K22" s="8">
        <v>1.8</v>
      </c>
      <c r="L22" s="8">
        <v>1.4</v>
      </c>
      <c r="M22" s="8">
        <v>0.9</v>
      </c>
      <c r="N22" s="8">
        <v>2.9</v>
      </c>
      <c r="O22" s="8">
        <v>-3.5</v>
      </c>
      <c r="P22" s="8">
        <v>2.7</v>
      </c>
      <c r="Q22" s="8">
        <v>3</v>
      </c>
      <c r="R22" s="8">
        <v>1.3</v>
      </c>
      <c r="S22" s="8">
        <v>-0.2</v>
      </c>
      <c r="T22" s="8">
        <v>-1</v>
      </c>
      <c r="U22" s="8">
        <v>-1.7</v>
      </c>
      <c r="V22" s="8">
        <v>-0.7</v>
      </c>
      <c r="W22" s="8">
        <v>1.5</v>
      </c>
      <c r="X22" s="8">
        <v>1.3</v>
      </c>
      <c r="Y22" s="8">
        <v>0</v>
      </c>
      <c r="Z22" s="8">
        <v>-1.2</v>
      </c>
      <c r="AA22" s="8">
        <v>4.3</v>
      </c>
      <c r="AB22" s="8">
        <v>8.1999999999999993</v>
      </c>
      <c r="AC22" s="8">
        <v>-1.2</v>
      </c>
      <c r="AD22" s="8">
        <v>-0.2</v>
      </c>
      <c r="AE22" s="8">
        <v>0.9</v>
      </c>
      <c r="AF22" s="8">
        <v>1</v>
      </c>
      <c r="AG22" s="8">
        <v>1</v>
      </c>
      <c r="AH22" s="8">
        <v>1.1000000000000001</v>
      </c>
      <c r="AI22" s="8">
        <v>1.1000000000000001</v>
      </c>
    </row>
    <row r="23" spans="1:35" ht="15" customHeight="1" x14ac:dyDescent="0.3">
      <c r="A23" s="30" t="s">
        <v>499</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ht="15" customHeight="1" x14ac:dyDescent="0.3">
      <c r="A24" s="32" t="s">
        <v>500</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4">
    <mergeCell ref="A1:AI1"/>
    <mergeCell ref="A2:AI2"/>
    <mergeCell ref="A23:AI23"/>
    <mergeCell ref="A24:AI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1AA0-5ADC-43BA-9051-F4186915663C}">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465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466</v>
      </c>
      <c r="B4" s="5">
        <v>214287</v>
      </c>
      <c r="C4" s="5">
        <v>224101</v>
      </c>
      <c r="D4" s="5">
        <v>232624</v>
      </c>
      <c r="E4" s="5">
        <v>242308</v>
      </c>
      <c r="F4" s="5">
        <v>256376</v>
      </c>
      <c r="G4" s="5">
        <v>264335</v>
      </c>
      <c r="H4" s="5">
        <v>273256</v>
      </c>
      <c r="I4" s="5">
        <v>281200</v>
      </c>
      <c r="J4" s="5">
        <v>296820</v>
      </c>
      <c r="K4" s="5">
        <v>310038</v>
      </c>
      <c r="L4" s="5">
        <v>325152</v>
      </c>
      <c r="M4" s="5">
        <v>343619</v>
      </c>
      <c r="N4" s="5">
        <v>351743</v>
      </c>
      <c r="O4" s="5">
        <v>346473</v>
      </c>
      <c r="P4" s="5">
        <v>363140</v>
      </c>
      <c r="Q4" s="5">
        <v>375968</v>
      </c>
      <c r="R4" s="5">
        <v>386175</v>
      </c>
      <c r="S4" s="5">
        <v>392880</v>
      </c>
      <c r="T4" s="5">
        <v>403003</v>
      </c>
      <c r="U4" s="5">
        <v>416701</v>
      </c>
      <c r="V4" s="5">
        <v>430085</v>
      </c>
      <c r="W4" s="5">
        <v>445050</v>
      </c>
      <c r="X4" s="5">
        <v>460051</v>
      </c>
      <c r="Y4" s="5">
        <v>478676</v>
      </c>
      <c r="Z4" s="5">
        <v>460748</v>
      </c>
      <c r="AA4" s="5">
        <v>507930</v>
      </c>
      <c r="AB4" s="5">
        <v>554044</v>
      </c>
      <c r="AC4" s="5">
        <v>584700</v>
      </c>
      <c r="AD4" s="5">
        <v>608215</v>
      </c>
      <c r="AE4" s="5">
        <v>629460</v>
      </c>
      <c r="AF4" s="5">
        <v>649538</v>
      </c>
      <c r="AG4" s="5">
        <v>669915</v>
      </c>
      <c r="AH4" s="5">
        <v>691353</v>
      </c>
      <c r="AI4" s="5">
        <v>712688</v>
      </c>
    </row>
    <row r="5" spans="1:35" x14ac:dyDescent="0.3">
      <c r="A5" s="7" t="s">
        <v>467</v>
      </c>
      <c r="B5" s="3">
        <v>4984</v>
      </c>
      <c r="C5" s="3">
        <v>5453</v>
      </c>
      <c r="D5" s="3">
        <v>5650</v>
      </c>
      <c r="E5" s="3">
        <v>5645</v>
      </c>
      <c r="F5" s="3">
        <v>6607</v>
      </c>
      <c r="G5" s="3">
        <v>4945</v>
      </c>
      <c r="H5" s="3">
        <v>4722</v>
      </c>
      <c r="I5" s="3">
        <v>5369</v>
      </c>
      <c r="J5" s="3">
        <v>4122</v>
      </c>
      <c r="K5" s="3">
        <v>3873</v>
      </c>
      <c r="L5" s="3">
        <v>4676</v>
      </c>
      <c r="M5" s="3">
        <v>4780</v>
      </c>
      <c r="N5" s="3">
        <v>8555</v>
      </c>
      <c r="O5" s="3">
        <v>6443</v>
      </c>
      <c r="P5" s="3">
        <v>5574</v>
      </c>
      <c r="Q5" s="3">
        <v>601</v>
      </c>
      <c r="R5" s="3">
        <v>8961</v>
      </c>
      <c r="S5" s="3">
        <v>9679</v>
      </c>
      <c r="T5" s="3">
        <v>8456</v>
      </c>
      <c r="U5" s="3">
        <v>5897</v>
      </c>
      <c r="V5" s="3">
        <v>4125</v>
      </c>
      <c r="W5" s="3">
        <v>4080</v>
      </c>
      <c r="X5" s="3">
        <v>4072</v>
      </c>
      <c r="Y5" s="3">
        <v>4630</v>
      </c>
      <c r="Z5" s="3">
        <v>4734</v>
      </c>
      <c r="AA5" s="3">
        <v>5407</v>
      </c>
      <c r="AB5" s="3">
        <v>8559</v>
      </c>
      <c r="AC5" s="3">
        <v>12070</v>
      </c>
      <c r="AD5" s="3">
        <v>12825</v>
      </c>
      <c r="AE5" s="3">
        <v>12955</v>
      </c>
      <c r="AF5" s="3">
        <v>13106</v>
      </c>
      <c r="AG5" s="3">
        <v>13254</v>
      </c>
      <c r="AH5" s="3">
        <v>13396</v>
      </c>
      <c r="AI5" s="3">
        <v>13528</v>
      </c>
    </row>
    <row r="6" spans="1:35" x14ac:dyDescent="0.3">
      <c r="A6" s="12" t="s">
        <v>468</v>
      </c>
      <c r="B6" s="3">
        <v>219271</v>
      </c>
      <c r="C6" s="3">
        <v>229555</v>
      </c>
      <c r="D6" s="3">
        <v>238273</v>
      </c>
      <c r="E6" s="3">
        <v>247952</v>
      </c>
      <c r="F6" s="3">
        <v>262984</v>
      </c>
      <c r="G6" s="3">
        <v>269280</v>
      </c>
      <c r="H6" s="3">
        <v>277978</v>
      </c>
      <c r="I6" s="3">
        <v>286570</v>
      </c>
      <c r="J6" s="3">
        <v>300941</v>
      </c>
      <c r="K6" s="3">
        <v>313911</v>
      </c>
      <c r="L6" s="3">
        <v>329828</v>
      </c>
      <c r="M6" s="3">
        <v>348399</v>
      </c>
      <c r="N6" s="3">
        <v>360298</v>
      </c>
      <c r="O6" s="3">
        <v>352916</v>
      </c>
      <c r="P6" s="3">
        <v>368714</v>
      </c>
      <c r="Q6" s="3">
        <v>376569</v>
      </c>
      <c r="R6" s="3">
        <v>395136</v>
      </c>
      <c r="S6" s="3">
        <v>402559</v>
      </c>
      <c r="T6" s="3">
        <v>411459</v>
      </c>
      <c r="U6" s="3">
        <v>422599</v>
      </c>
      <c r="V6" s="3">
        <v>434211</v>
      </c>
      <c r="W6" s="3">
        <v>449130</v>
      </c>
      <c r="X6" s="3">
        <v>464123</v>
      </c>
      <c r="Y6" s="3">
        <v>483307</v>
      </c>
      <c r="Z6" s="3">
        <v>465482</v>
      </c>
      <c r="AA6" s="3">
        <v>513336</v>
      </c>
      <c r="AB6" s="3">
        <v>562604</v>
      </c>
      <c r="AC6" s="3">
        <v>596771</v>
      </c>
      <c r="AD6" s="3">
        <v>621040</v>
      </c>
      <c r="AE6" s="3">
        <v>642415</v>
      </c>
      <c r="AF6" s="3">
        <v>662644</v>
      </c>
      <c r="AG6" s="3">
        <v>683168</v>
      </c>
      <c r="AH6" s="3">
        <v>704748</v>
      </c>
      <c r="AI6" s="3">
        <v>726216</v>
      </c>
    </row>
    <row r="7" spans="1:35" x14ac:dyDescent="0.3">
      <c r="A7" s="7" t="s">
        <v>469</v>
      </c>
      <c r="B7" s="3">
        <v>34364</v>
      </c>
      <c r="C7" s="3">
        <v>36032</v>
      </c>
      <c r="D7" s="3">
        <v>37804</v>
      </c>
      <c r="E7" s="3">
        <v>40115</v>
      </c>
      <c r="F7" s="3">
        <v>42614</v>
      </c>
      <c r="G7" s="3">
        <v>44800</v>
      </c>
      <c r="H7" s="3">
        <v>46459</v>
      </c>
      <c r="I7" s="3">
        <v>49155</v>
      </c>
      <c r="J7" s="3">
        <v>51471</v>
      </c>
      <c r="K7" s="3">
        <v>54363</v>
      </c>
      <c r="L7" s="3">
        <v>58187</v>
      </c>
      <c r="M7" s="3">
        <v>61675</v>
      </c>
      <c r="N7" s="3">
        <v>65976</v>
      </c>
      <c r="O7" s="3">
        <v>67490</v>
      </c>
      <c r="P7" s="3">
        <v>70012</v>
      </c>
      <c r="Q7" s="3">
        <v>72911</v>
      </c>
      <c r="R7" s="3">
        <v>75547</v>
      </c>
      <c r="S7" s="3">
        <v>76650</v>
      </c>
      <c r="T7" s="3">
        <v>77727</v>
      </c>
      <c r="U7" s="3">
        <v>79048</v>
      </c>
      <c r="V7" s="3">
        <v>80656</v>
      </c>
      <c r="W7" s="3">
        <v>83084</v>
      </c>
      <c r="X7" s="3">
        <v>86147</v>
      </c>
      <c r="Y7" s="3">
        <v>89668</v>
      </c>
      <c r="Z7" s="3">
        <v>92388</v>
      </c>
      <c r="AA7" s="3">
        <v>97850</v>
      </c>
      <c r="AB7" s="3">
        <v>108674</v>
      </c>
      <c r="AC7" s="3">
        <v>114933</v>
      </c>
      <c r="AD7" s="3">
        <v>120293</v>
      </c>
      <c r="AE7" s="3">
        <v>125669</v>
      </c>
      <c r="AF7" s="3">
        <v>131240</v>
      </c>
      <c r="AG7" s="3">
        <v>136806</v>
      </c>
      <c r="AH7" s="3">
        <v>142295</v>
      </c>
      <c r="AI7" s="3">
        <v>147839</v>
      </c>
    </row>
    <row r="8" spans="1:35" x14ac:dyDescent="0.3">
      <c r="A8" s="12" t="s">
        <v>470</v>
      </c>
      <c r="B8" s="3">
        <v>184907</v>
      </c>
      <c r="C8" s="3">
        <v>193523</v>
      </c>
      <c r="D8" s="3">
        <v>200470</v>
      </c>
      <c r="E8" s="3">
        <v>207837</v>
      </c>
      <c r="F8" s="3">
        <v>220370</v>
      </c>
      <c r="G8" s="3">
        <v>224479</v>
      </c>
      <c r="H8" s="3">
        <v>231519</v>
      </c>
      <c r="I8" s="3">
        <v>237415</v>
      </c>
      <c r="J8" s="3">
        <v>249470</v>
      </c>
      <c r="K8" s="3">
        <v>259548</v>
      </c>
      <c r="L8" s="3">
        <v>271640</v>
      </c>
      <c r="M8" s="3">
        <v>286724</v>
      </c>
      <c r="N8" s="3">
        <v>294322</v>
      </c>
      <c r="O8" s="3">
        <v>285426</v>
      </c>
      <c r="P8" s="3">
        <v>298702</v>
      </c>
      <c r="Q8" s="3">
        <v>303658</v>
      </c>
      <c r="R8" s="3">
        <v>319589</v>
      </c>
      <c r="S8" s="3">
        <v>325908</v>
      </c>
      <c r="T8" s="3">
        <v>333732</v>
      </c>
      <c r="U8" s="3">
        <v>343551</v>
      </c>
      <c r="V8" s="3">
        <v>353555</v>
      </c>
      <c r="W8" s="3">
        <v>366046</v>
      </c>
      <c r="X8" s="3">
        <v>377975</v>
      </c>
      <c r="Y8" s="3">
        <v>393638</v>
      </c>
      <c r="Z8" s="3">
        <v>373094</v>
      </c>
      <c r="AA8" s="3">
        <v>415486</v>
      </c>
      <c r="AB8" s="3">
        <v>453930</v>
      </c>
      <c r="AC8" s="3">
        <v>481837</v>
      </c>
      <c r="AD8" s="3">
        <v>500747</v>
      </c>
      <c r="AE8" s="3">
        <v>516746</v>
      </c>
      <c r="AF8" s="3">
        <v>531403</v>
      </c>
      <c r="AG8" s="3">
        <v>546362</v>
      </c>
      <c r="AH8" s="3">
        <v>562454</v>
      </c>
      <c r="AI8" s="3">
        <v>578378</v>
      </c>
    </row>
    <row r="9" spans="1:35" x14ac:dyDescent="0.3">
      <c r="A9" s="7" t="s">
        <v>471</v>
      </c>
      <c r="B9" s="3">
        <v>-2702</v>
      </c>
      <c r="C9" s="3">
        <v>-2645</v>
      </c>
      <c r="D9" s="3">
        <v>-2909</v>
      </c>
      <c r="E9" s="3">
        <v>-2881</v>
      </c>
      <c r="F9" s="3">
        <v>-2891</v>
      </c>
      <c r="G9" s="3">
        <v>-2583</v>
      </c>
      <c r="H9" s="3">
        <v>-2796</v>
      </c>
      <c r="I9" s="3">
        <v>-3618</v>
      </c>
      <c r="J9" s="3">
        <v>-4126</v>
      </c>
      <c r="K9" s="3">
        <v>-4208</v>
      </c>
      <c r="L9" s="3">
        <v>-4309</v>
      </c>
      <c r="M9" s="3">
        <v>-3662</v>
      </c>
      <c r="N9" s="3">
        <v>-4878</v>
      </c>
      <c r="O9" s="3">
        <v>-4504</v>
      </c>
      <c r="P9" s="3">
        <v>-3671</v>
      </c>
      <c r="Q9" s="3">
        <v>-4017</v>
      </c>
      <c r="R9" s="3">
        <v>-5183</v>
      </c>
      <c r="S9" s="3">
        <v>-5724</v>
      </c>
      <c r="T9" s="3">
        <v>-5908</v>
      </c>
      <c r="U9" s="3">
        <v>-6042</v>
      </c>
      <c r="V9" s="3">
        <v>-6787</v>
      </c>
      <c r="W9" s="3">
        <v>-5538</v>
      </c>
      <c r="X9" s="3">
        <v>-6670</v>
      </c>
      <c r="Y9" s="3">
        <v>-7085</v>
      </c>
      <c r="Z9" s="3">
        <v>-7196</v>
      </c>
      <c r="AA9" s="3">
        <v>-7606</v>
      </c>
      <c r="AB9" s="3">
        <v>-4990</v>
      </c>
      <c r="AC9" s="3">
        <v>-7630</v>
      </c>
      <c r="AD9" s="3">
        <v>-7242</v>
      </c>
      <c r="AE9" s="3">
        <v>-8428</v>
      </c>
      <c r="AF9" s="3">
        <v>-8792</v>
      </c>
      <c r="AG9" s="3">
        <v>-8691</v>
      </c>
      <c r="AH9" s="3">
        <v>-8586</v>
      </c>
      <c r="AI9" s="3">
        <v>-8486</v>
      </c>
    </row>
    <row r="10" spans="1:35" x14ac:dyDescent="0.3">
      <c r="A10" s="12" t="s">
        <v>472</v>
      </c>
      <c r="B10" s="3">
        <v>182205</v>
      </c>
      <c r="C10" s="3">
        <v>190878</v>
      </c>
      <c r="D10" s="3">
        <v>197561</v>
      </c>
      <c r="E10" s="3">
        <v>204957</v>
      </c>
      <c r="F10" s="3">
        <v>217479</v>
      </c>
      <c r="G10" s="3">
        <v>221896</v>
      </c>
      <c r="H10" s="3">
        <v>228723</v>
      </c>
      <c r="I10" s="3">
        <v>233797</v>
      </c>
      <c r="J10" s="3">
        <v>245344</v>
      </c>
      <c r="K10" s="3">
        <v>255340</v>
      </c>
      <c r="L10" s="3">
        <v>267331</v>
      </c>
      <c r="M10" s="3">
        <v>283062</v>
      </c>
      <c r="N10" s="3">
        <v>289444</v>
      </c>
      <c r="O10" s="3">
        <v>280922</v>
      </c>
      <c r="P10" s="3">
        <v>295031</v>
      </c>
      <c r="Q10" s="3">
        <v>299641</v>
      </c>
      <c r="R10" s="3">
        <v>314406</v>
      </c>
      <c r="S10" s="3">
        <v>320184</v>
      </c>
      <c r="T10" s="3">
        <v>327825</v>
      </c>
      <c r="U10" s="3">
        <v>337509</v>
      </c>
      <c r="V10" s="3">
        <v>346768</v>
      </c>
      <c r="W10" s="3">
        <v>360508</v>
      </c>
      <c r="X10" s="3">
        <v>371305</v>
      </c>
      <c r="Y10" s="3">
        <v>386553</v>
      </c>
      <c r="Z10" s="3">
        <v>365898</v>
      </c>
      <c r="AA10" s="3">
        <v>407880</v>
      </c>
      <c r="AB10" s="3">
        <v>448940</v>
      </c>
      <c r="AC10" s="3">
        <v>474207</v>
      </c>
      <c r="AD10" s="3">
        <v>493505</v>
      </c>
      <c r="AE10" s="3">
        <v>508318</v>
      </c>
      <c r="AF10" s="3">
        <v>522611</v>
      </c>
      <c r="AG10" s="3">
        <v>537671</v>
      </c>
      <c r="AH10" s="3">
        <v>553868</v>
      </c>
      <c r="AI10" s="3">
        <v>569892</v>
      </c>
    </row>
    <row r="11" spans="1:35" x14ac:dyDescent="0.3">
      <c r="A11" s="7" t="s">
        <v>473</v>
      </c>
      <c r="B11" s="3">
        <v>161138</v>
      </c>
      <c r="C11" s="3">
        <v>165422</v>
      </c>
      <c r="D11" s="3">
        <v>172169</v>
      </c>
      <c r="E11" s="3">
        <v>177744</v>
      </c>
      <c r="F11" s="3">
        <v>188058</v>
      </c>
      <c r="G11" s="3">
        <v>194865</v>
      </c>
      <c r="H11" s="3">
        <v>201322</v>
      </c>
      <c r="I11" s="3">
        <v>207182</v>
      </c>
      <c r="J11" s="3">
        <v>215013</v>
      </c>
      <c r="K11" s="3">
        <v>224102</v>
      </c>
      <c r="L11" s="3">
        <v>234067</v>
      </c>
      <c r="M11" s="3">
        <v>244868</v>
      </c>
      <c r="N11" s="3">
        <v>258146</v>
      </c>
      <c r="O11" s="3">
        <v>261811</v>
      </c>
      <c r="P11" s="3">
        <v>272975</v>
      </c>
      <c r="Q11" s="3">
        <v>284202</v>
      </c>
      <c r="R11" s="3">
        <v>294447</v>
      </c>
      <c r="S11" s="3">
        <v>301630</v>
      </c>
      <c r="T11" s="3">
        <v>306464</v>
      </c>
      <c r="U11" s="3">
        <v>312334</v>
      </c>
      <c r="V11" s="3">
        <v>320644</v>
      </c>
      <c r="W11" s="3">
        <v>331583</v>
      </c>
      <c r="X11" s="3">
        <v>344668</v>
      </c>
      <c r="Y11" s="3">
        <v>355957</v>
      </c>
      <c r="Z11" s="3">
        <v>339917</v>
      </c>
      <c r="AA11" s="3">
        <v>368270</v>
      </c>
      <c r="AB11" s="3">
        <v>412715</v>
      </c>
      <c r="AC11" s="3">
        <v>442126</v>
      </c>
      <c r="AD11" s="3">
        <v>458777</v>
      </c>
      <c r="AE11" s="3">
        <v>475262</v>
      </c>
      <c r="AF11" s="3">
        <v>491154</v>
      </c>
      <c r="AG11" s="3">
        <v>507918</v>
      </c>
      <c r="AH11" s="3">
        <v>524687</v>
      </c>
      <c r="AI11" s="3">
        <v>541300</v>
      </c>
    </row>
    <row r="12" spans="1:35" x14ac:dyDescent="0.3">
      <c r="A12" s="12" t="s">
        <v>474</v>
      </c>
      <c r="B12" s="3">
        <v>21067</v>
      </c>
      <c r="C12" s="3">
        <v>25457</v>
      </c>
      <c r="D12" s="3">
        <v>25392</v>
      </c>
      <c r="E12" s="3">
        <v>27212</v>
      </c>
      <c r="F12" s="3">
        <v>29420</v>
      </c>
      <c r="G12" s="3">
        <v>27031</v>
      </c>
      <c r="H12" s="3">
        <v>27401</v>
      </c>
      <c r="I12" s="3">
        <v>26614</v>
      </c>
      <c r="J12" s="3">
        <v>30332</v>
      </c>
      <c r="K12" s="3">
        <v>31238</v>
      </c>
      <c r="L12" s="3">
        <v>33264</v>
      </c>
      <c r="M12" s="3">
        <v>38193</v>
      </c>
      <c r="N12" s="3">
        <v>31298</v>
      </c>
      <c r="O12" s="3">
        <v>19111</v>
      </c>
      <c r="P12" s="3">
        <v>22056</v>
      </c>
      <c r="Q12" s="3">
        <v>15440</v>
      </c>
      <c r="R12" s="3">
        <v>19959</v>
      </c>
      <c r="S12" s="3">
        <v>18555</v>
      </c>
      <c r="T12" s="3">
        <v>21361</v>
      </c>
      <c r="U12" s="3">
        <v>25174</v>
      </c>
      <c r="V12" s="3">
        <v>26064</v>
      </c>
      <c r="W12" s="3">
        <v>28881</v>
      </c>
      <c r="X12" s="3">
        <v>26568</v>
      </c>
      <c r="Y12" s="3">
        <v>30486</v>
      </c>
      <c r="Z12" s="3">
        <v>25757</v>
      </c>
      <c r="AA12" s="3">
        <v>39458</v>
      </c>
      <c r="AB12" s="3">
        <v>36075</v>
      </c>
      <c r="AC12" s="3">
        <v>31931</v>
      </c>
      <c r="AD12" s="3">
        <v>34578</v>
      </c>
      <c r="AE12" s="3">
        <v>32905</v>
      </c>
      <c r="AF12" s="3">
        <v>31307</v>
      </c>
      <c r="AG12" s="3">
        <v>29602</v>
      </c>
      <c r="AH12" s="3">
        <v>29030</v>
      </c>
      <c r="AI12" s="3">
        <v>28441</v>
      </c>
    </row>
    <row r="13" spans="1:35" x14ac:dyDescent="0.3">
      <c r="A13" s="7" t="s">
        <v>475</v>
      </c>
      <c r="B13" s="3">
        <v>45396</v>
      </c>
      <c r="C13" s="3">
        <v>48976</v>
      </c>
      <c r="D13" s="3">
        <v>50667</v>
      </c>
      <c r="E13" s="3">
        <v>53711</v>
      </c>
      <c r="F13" s="3">
        <v>57703</v>
      </c>
      <c r="G13" s="3">
        <v>59185</v>
      </c>
      <c r="H13" s="3">
        <v>56554</v>
      </c>
      <c r="I13" s="3">
        <v>57630</v>
      </c>
      <c r="J13" s="3">
        <v>63703</v>
      </c>
      <c r="K13" s="3">
        <v>68685</v>
      </c>
      <c r="L13" s="3">
        <v>72592</v>
      </c>
      <c r="M13" s="3">
        <v>80039</v>
      </c>
      <c r="N13" s="3">
        <v>84834</v>
      </c>
      <c r="O13" s="3">
        <v>78942</v>
      </c>
      <c r="P13" s="3">
        <v>80338</v>
      </c>
      <c r="Q13" s="3">
        <v>86512</v>
      </c>
      <c r="R13" s="3">
        <v>88673</v>
      </c>
      <c r="S13" s="3">
        <v>87113</v>
      </c>
      <c r="T13" s="3">
        <v>91908</v>
      </c>
      <c r="U13" s="3">
        <v>95689</v>
      </c>
      <c r="V13" s="3">
        <v>100114</v>
      </c>
      <c r="W13" s="3">
        <v>103601</v>
      </c>
      <c r="X13" s="3">
        <v>108676</v>
      </c>
      <c r="Y13" s="3">
        <v>116239</v>
      </c>
      <c r="Z13" s="3">
        <v>110943</v>
      </c>
      <c r="AA13" s="3">
        <v>121509</v>
      </c>
      <c r="AB13" s="3">
        <v>132416</v>
      </c>
      <c r="AC13" s="3">
        <v>143782</v>
      </c>
      <c r="AD13" s="3">
        <v>151196</v>
      </c>
      <c r="AE13" s="3">
        <v>157990</v>
      </c>
      <c r="AF13" s="3">
        <v>163729</v>
      </c>
      <c r="AG13" s="3">
        <v>168028</v>
      </c>
      <c r="AH13" s="3">
        <v>173688</v>
      </c>
      <c r="AI13" s="3">
        <v>179908</v>
      </c>
    </row>
    <row r="14" spans="1:35" x14ac:dyDescent="0.3">
      <c r="A14" s="7" t="s">
        <v>476</v>
      </c>
      <c r="B14" s="3">
        <v>956</v>
      </c>
      <c r="C14" s="3">
        <v>1000</v>
      </c>
      <c r="D14" s="3">
        <v>1322</v>
      </c>
      <c r="E14" s="3">
        <v>1266</v>
      </c>
      <c r="F14" s="3">
        <v>3271</v>
      </c>
      <c r="G14" s="3">
        <v>644</v>
      </c>
      <c r="H14" s="3">
        <v>139</v>
      </c>
      <c r="I14" s="3">
        <v>1323</v>
      </c>
      <c r="J14" s="3">
        <v>3577</v>
      </c>
      <c r="K14" s="3">
        <v>4735</v>
      </c>
      <c r="L14" s="3">
        <v>5349</v>
      </c>
      <c r="M14" s="3">
        <v>4502</v>
      </c>
      <c r="N14" s="3">
        <v>6397</v>
      </c>
      <c r="O14" s="3">
        <v>-2118</v>
      </c>
      <c r="P14" s="3">
        <v>3645</v>
      </c>
      <c r="Q14" s="3">
        <v>5627</v>
      </c>
      <c r="R14" s="3">
        <v>2812</v>
      </c>
      <c r="S14" s="3">
        <v>1003</v>
      </c>
      <c r="T14" s="3">
        <v>1331</v>
      </c>
      <c r="U14" s="3">
        <v>2769</v>
      </c>
      <c r="V14" s="3">
        <v>4191</v>
      </c>
      <c r="W14" s="3">
        <v>5242</v>
      </c>
      <c r="X14" s="3">
        <v>8250</v>
      </c>
      <c r="Y14" s="3">
        <v>3473</v>
      </c>
      <c r="Z14" s="3">
        <v>673</v>
      </c>
      <c r="AA14" s="3">
        <v>9189</v>
      </c>
      <c r="AB14" s="3">
        <v>17940</v>
      </c>
      <c r="AC14" s="3">
        <v>4280</v>
      </c>
      <c r="AD14" s="3">
        <v>-1406</v>
      </c>
      <c r="AE14" s="3">
        <v>-1837</v>
      </c>
      <c r="AF14" s="3">
        <v>-1046</v>
      </c>
      <c r="AG14" s="3">
        <v>-483</v>
      </c>
      <c r="AH14" s="3">
        <v>-21</v>
      </c>
      <c r="AI14" s="3">
        <v>395</v>
      </c>
    </row>
    <row r="15" spans="1:35" x14ac:dyDescent="0.3">
      <c r="A15" s="7" t="s">
        <v>477</v>
      </c>
      <c r="B15" s="3">
        <v>-123</v>
      </c>
      <c r="C15" s="3">
        <v>341</v>
      </c>
      <c r="D15" s="3">
        <v>-158</v>
      </c>
      <c r="E15" s="3">
        <v>12</v>
      </c>
      <c r="F15" s="3">
        <v>-124</v>
      </c>
      <c r="G15" s="3">
        <v>-382</v>
      </c>
      <c r="H15" s="3">
        <v>-312</v>
      </c>
      <c r="I15" s="3">
        <v>-100</v>
      </c>
      <c r="J15" s="3">
        <v>111</v>
      </c>
      <c r="K15" s="3">
        <v>-123</v>
      </c>
      <c r="L15" s="3">
        <v>246</v>
      </c>
      <c r="M15" s="3">
        <v>-982</v>
      </c>
      <c r="N15" s="3">
        <v>-1305</v>
      </c>
      <c r="O15" s="3">
        <v>-466</v>
      </c>
      <c r="P15" s="3">
        <v>-188</v>
      </c>
      <c r="Q15" s="3">
        <v>-307</v>
      </c>
      <c r="R15" s="3">
        <v>2794</v>
      </c>
      <c r="S15" s="3">
        <v>-97</v>
      </c>
      <c r="T15" s="3">
        <v>-635</v>
      </c>
      <c r="U15" s="3">
        <v>58</v>
      </c>
      <c r="V15" s="3">
        <v>442</v>
      </c>
      <c r="W15" s="3">
        <v>471</v>
      </c>
      <c r="X15" s="3">
        <v>354</v>
      </c>
      <c r="Y15" s="3">
        <v>682</v>
      </c>
      <c r="Z15" s="3">
        <v>-244</v>
      </c>
      <c r="AA15" s="3">
        <v>843</v>
      </c>
      <c r="AB15" s="3">
        <v>927</v>
      </c>
      <c r="AC15" s="3">
        <v>1362</v>
      </c>
      <c r="AD15" s="3">
        <v>1776</v>
      </c>
      <c r="AE15" s="3">
        <v>1737</v>
      </c>
      <c r="AF15" s="3">
        <v>1709</v>
      </c>
      <c r="AG15" s="3">
        <v>964</v>
      </c>
      <c r="AH15" s="3">
        <v>948</v>
      </c>
      <c r="AI15" s="3">
        <v>942</v>
      </c>
    </row>
    <row r="16" spans="1:35" x14ac:dyDescent="0.3">
      <c r="A16" s="12" t="s">
        <v>478</v>
      </c>
      <c r="B16" s="3">
        <v>8957</v>
      </c>
      <c r="C16" s="3">
        <v>11854</v>
      </c>
      <c r="D16" s="3">
        <v>11049</v>
      </c>
      <c r="E16" s="3">
        <v>12361</v>
      </c>
      <c r="F16" s="3">
        <v>10936</v>
      </c>
      <c r="G16" s="3">
        <v>11620</v>
      </c>
      <c r="H16" s="3">
        <v>16855</v>
      </c>
      <c r="I16" s="3">
        <v>16717</v>
      </c>
      <c r="J16" s="3">
        <v>14633</v>
      </c>
      <c r="K16" s="3">
        <v>12057</v>
      </c>
      <c r="L16" s="3">
        <v>13757</v>
      </c>
      <c r="M16" s="3">
        <v>14345</v>
      </c>
      <c r="N16" s="3">
        <v>4739</v>
      </c>
      <c r="O16" s="3">
        <v>9311</v>
      </c>
      <c r="P16" s="3">
        <v>7896</v>
      </c>
      <c r="Q16" s="3">
        <v>-4095</v>
      </c>
      <c r="R16" s="3">
        <v>6815</v>
      </c>
      <c r="S16" s="3">
        <v>6993</v>
      </c>
      <c r="T16" s="3">
        <v>5213</v>
      </c>
      <c r="U16" s="3">
        <v>5823</v>
      </c>
      <c r="V16" s="3">
        <v>2856</v>
      </c>
      <c r="W16" s="3">
        <v>3592</v>
      </c>
      <c r="X16" s="3">
        <v>-3858</v>
      </c>
      <c r="Y16" s="3">
        <v>1123</v>
      </c>
      <c r="Z16" s="3">
        <v>6285</v>
      </c>
      <c r="AA16" s="3">
        <v>7453</v>
      </c>
      <c r="AB16" s="3">
        <v>-4680</v>
      </c>
      <c r="AC16" s="3">
        <v>164</v>
      </c>
      <c r="AD16" s="3">
        <v>6856</v>
      </c>
      <c r="AE16" s="3">
        <v>4157</v>
      </c>
      <c r="AF16" s="3">
        <v>1573</v>
      </c>
      <c r="AG16" s="3">
        <v>-173</v>
      </c>
      <c r="AH16" s="3">
        <v>-1393</v>
      </c>
      <c r="AI16" s="3">
        <v>-3081</v>
      </c>
    </row>
  </sheetData>
  <mergeCells count="2">
    <mergeCell ref="A1:AI1"/>
    <mergeCell ref="A2:A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01B9-D9BE-4FBF-9467-FFC1B4363825}">
  <dimension ref="A1:AI1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thickBot="1" x14ac:dyDescent="0.35">
      <c r="A1" s="34" t="s">
        <v>457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ht="15" thickBot="1" x14ac:dyDescent="0.35">
      <c r="A2" s="4"/>
      <c r="B2" s="4">
        <v>1996</v>
      </c>
      <c r="C2" s="4">
        <v>1997</v>
      </c>
      <c r="D2" s="4">
        <v>1998</v>
      </c>
      <c r="E2" s="4">
        <v>1999</v>
      </c>
      <c r="F2" s="4">
        <v>2000</v>
      </c>
      <c r="G2" s="4">
        <v>2001</v>
      </c>
      <c r="H2" s="4">
        <v>2002</v>
      </c>
      <c r="I2" s="4">
        <v>2003</v>
      </c>
      <c r="J2" s="4">
        <v>2004</v>
      </c>
      <c r="K2" s="4">
        <v>2005</v>
      </c>
      <c r="L2" s="4">
        <v>2006</v>
      </c>
      <c r="M2" s="4">
        <v>2007</v>
      </c>
      <c r="N2" s="4">
        <v>2008</v>
      </c>
      <c r="O2" s="4">
        <v>2009</v>
      </c>
      <c r="P2" s="4">
        <v>2010</v>
      </c>
      <c r="Q2" s="4">
        <v>2011</v>
      </c>
      <c r="R2" s="4">
        <v>2012</v>
      </c>
      <c r="S2" s="4">
        <v>2013</v>
      </c>
      <c r="T2" s="4">
        <v>2014</v>
      </c>
      <c r="U2" s="4">
        <v>2015</v>
      </c>
      <c r="V2" s="4">
        <v>2016</v>
      </c>
      <c r="W2" s="4">
        <v>2017</v>
      </c>
      <c r="X2" s="4">
        <v>2018</v>
      </c>
      <c r="Y2" s="4">
        <v>2019</v>
      </c>
      <c r="Z2" s="4">
        <v>2020</v>
      </c>
      <c r="AA2" s="4">
        <v>2021</v>
      </c>
      <c r="AB2" s="4">
        <v>2022</v>
      </c>
      <c r="AC2" s="4">
        <v>2023</v>
      </c>
      <c r="AD2" s="4">
        <v>2024</v>
      </c>
      <c r="AE2" s="4">
        <v>2025</v>
      </c>
      <c r="AF2" s="4">
        <v>2026</v>
      </c>
      <c r="AG2" s="4">
        <v>2027</v>
      </c>
      <c r="AH2" s="4">
        <v>2028</v>
      </c>
      <c r="AI2" s="4">
        <v>2029</v>
      </c>
    </row>
    <row r="3" spans="1:35" x14ac:dyDescent="0.3">
      <c r="A3" s="5" t="s">
        <v>458</v>
      </c>
      <c r="B3" s="6">
        <v>-1.4</v>
      </c>
      <c r="C3" s="6">
        <v>0.2</v>
      </c>
      <c r="D3" s="6">
        <v>-0.1</v>
      </c>
      <c r="E3" s="6">
        <v>1</v>
      </c>
      <c r="F3" s="6">
        <v>2.2000000000000002</v>
      </c>
      <c r="G3" s="6">
        <v>0.7</v>
      </c>
      <c r="H3" s="6">
        <v>0</v>
      </c>
      <c r="I3" s="6">
        <v>-1.1000000000000001</v>
      </c>
      <c r="J3" s="6">
        <v>0.6</v>
      </c>
      <c r="K3" s="6">
        <v>0.4</v>
      </c>
      <c r="L3" s="6">
        <v>1</v>
      </c>
      <c r="M3" s="6">
        <v>2.7</v>
      </c>
      <c r="N3" s="6">
        <v>1.1000000000000001</v>
      </c>
      <c r="O3" s="6">
        <v>-1.8</v>
      </c>
      <c r="P3" s="6">
        <v>-0.4</v>
      </c>
      <c r="Q3" s="6">
        <v>-0.2</v>
      </c>
      <c r="R3" s="6">
        <v>-0.6</v>
      </c>
      <c r="S3" s="6">
        <v>-1.1000000000000001</v>
      </c>
      <c r="T3" s="6">
        <v>-0.6</v>
      </c>
      <c r="U3" s="6">
        <v>0.1</v>
      </c>
      <c r="V3" s="6">
        <v>0</v>
      </c>
      <c r="W3" s="6">
        <v>0.1</v>
      </c>
      <c r="X3" s="6">
        <v>0.2</v>
      </c>
      <c r="Y3" s="6">
        <v>0.7</v>
      </c>
      <c r="Z3" s="6">
        <v>-5.9</v>
      </c>
      <c r="AA3" s="6">
        <v>-1.1000000000000001</v>
      </c>
      <c r="AB3" s="6">
        <v>0.2</v>
      </c>
      <c r="AC3" s="6">
        <v>-0.2</v>
      </c>
      <c r="AD3" s="6">
        <v>-0.4</v>
      </c>
      <c r="AE3" s="6">
        <v>-0.4</v>
      </c>
      <c r="AF3" s="6">
        <v>-0.4</v>
      </c>
      <c r="AG3" s="6">
        <v>-0.4</v>
      </c>
      <c r="AH3" s="6">
        <v>-0.2</v>
      </c>
      <c r="AI3" s="6">
        <v>0</v>
      </c>
    </row>
    <row r="4" spans="1:35" x14ac:dyDescent="0.3">
      <c r="A4" s="3" t="s">
        <v>459</v>
      </c>
      <c r="B4" s="8">
        <v>1.3</v>
      </c>
      <c r="C4" s="8">
        <v>3.8</v>
      </c>
      <c r="D4" s="8">
        <v>2</v>
      </c>
      <c r="E4" s="8">
        <v>3.5</v>
      </c>
      <c r="F4" s="8">
        <v>3.7</v>
      </c>
      <c r="G4" s="8">
        <v>1.1000000000000001</v>
      </c>
      <c r="H4" s="8">
        <v>1.7</v>
      </c>
      <c r="I4" s="8">
        <v>1</v>
      </c>
      <c r="J4" s="8">
        <v>3.6</v>
      </c>
      <c r="K4" s="8">
        <v>2.2999999999999998</v>
      </c>
      <c r="L4" s="8">
        <v>2.6</v>
      </c>
      <c r="M4" s="8">
        <v>3.7</v>
      </c>
      <c r="N4" s="8">
        <v>0.4</v>
      </c>
      <c r="O4" s="8">
        <v>-2</v>
      </c>
      <c r="P4" s="8">
        <v>2.9</v>
      </c>
      <c r="Q4" s="8">
        <v>1.7</v>
      </c>
      <c r="R4" s="8">
        <v>0.7</v>
      </c>
      <c r="S4" s="8">
        <v>0.5</v>
      </c>
      <c r="T4" s="8">
        <v>1.6</v>
      </c>
      <c r="U4" s="8">
        <v>2</v>
      </c>
      <c r="V4" s="8">
        <v>1.3</v>
      </c>
      <c r="W4" s="8">
        <v>1.6</v>
      </c>
      <c r="X4" s="8">
        <v>1.8</v>
      </c>
      <c r="Y4" s="8">
        <v>2.2000000000000002</v>
      </c>
      <c r="Z4" s="8">
        <v>-5.3</v>
      </c>
      <c r="AA4" s="8">
        <v>6.9</v>
      </c>
      <c r="AB4" s="8">
        <v>3</v>
      </c>
      <c r="AC4" s="8">
        <v>1.4</v>
      </c>
      <c r="AD4" s="8">
        <v>1.4</v>
      </c>
      <c r="AE4" s="8">
        <v>1.4</v>
      </c>
      <c r="AF4" s="8">
        <v>1.4</v>
      </c>
      <c r="AG4" s="8">
        <v>1.3</v>
      </c>
      <c r="AH4" s="8">
        <v>1.4</v>
      </c>
      <c r="AI4" s="8">
        <v>1.3</v>
      </c>
    </row>
    <row r="5" spans="1:35" ht="15" thickBot="1" x14ac:dyDescent="0.35">
      <c r="A5" s="3" t="s">
        <v>460</v>
      </c>
      <c r="B5" s="8">
        <v>1.9</v>
      </c>
      <c r="C5" s="8">
        <v>2.2000000000000002</v>
      </c>
      <c r="D5" s="8">
        <v>2.2999999999999998</v>
      </c>
      <c r="E5" s="8">
        <v>2.4</v>
      </c>
      <c r="F5" s="8">
        <v>2.5</v>
      </c>
      <c r="G5" s="8">
        <v>2.6</v>
      </c>
      <c r="H5" s="8">
        <v>2.4</v>
      </c>
      <c r="I5" s="8">
        <v>2.2000000000000002</v>
      </c>
      <c r="J5" s="8">
        <v>1.9</v>
      </c>
      <c r="K5" s="8">
        <v>2.5</v>
      </c>
      <c r="L5" s="8">
        <v>1.9</v>
      </c>
      <c r="M5" s="8">
        <v>2</v>
      </c>
      <c r="N5" s="8">
        <v>2</v>
      </c>
      <c r="O5" s="8">
        <v>0.9</v>
      </c>
      <c r="P5" s="8">
        <v>1.4</v>
      </c>
      <c r="Q5" s="8">
        <v>1.5</v>
      </c>
      <c r="R5" s="8">
        <v>1.2</v>
      </c>
      <c r="S5" s="8">
        <v>1</v>
      </c>
      <c r="T5" s="8">
        <v>1.1000000000000001</v>
      </c>
      <c r="U5" s="8">
        <v>1.3</v>
      </c>
      <c r="V5" s="8">
        <v>1.5</v>
      </c>
      <c r="W5" s="8">
        <v>1.5</v>
      </c>
      <c r="X5" s="8">
        <v>1.6</v>
      </c>
      <c r="Y5" s="8">
        <v>1.7</v>
      </c>
      <c r="Z5" s="8">
        <v>1.4</v>
      </c>
      <c r="AA5" s="8">
        <v>1.6</v>
      </c>
      <c r="AB5" s="8">
        <v>1.7</v>
      </c>
      <c r="AC5" s="8">
        <v>1.8</v>
      </c>
      <c r="AD5" s="8">
        <v>1.6</v>
      </c>
      <c r="AE5" s="8">
        <v>1.5</v>
      </c>
      <c r="AF5" s="8">
        <v>1.4</v>
      </c>
      <c r="AG5" s="8">
        <v>1.3</v>
      </c>
      <c r="AH5" s="8">
        <v>1.2</v>
      </c>
      <c r="AI5" s="8">
        <v>1.1000000000000001</v>
      </c>
    </row>
    <row r="6" spans="1:35" x14ac:dyDescent="0.3">
      <c r="A6" s="5" t="s">
        <v>461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x14ac:dyDescent="0.3">
      <c r="A7" s="3" t="s">
        <v>462</v>
      </c>
      <c r="B7" s="8">
        <v>0.7</v>
      </c>
      <c r="C7" s="8">
        <v>0.7</v>
      </c>
      <c r="D7" s="8">
        <v>0.7</v>
      </c>
      <c r="E7" s="8">
        <v>0.7</v>
      </c>
      <c r="F7" s="8">
        <v>0.7</v>
      </c>
      <c r="G7" s="8">
        <v>0.8</v>
      </c>
      <c r="H7" s="8">
        <v>0.5</v>
      </c>
      <c r="I7" s="8">
        <v>0.4</v>
      </c>
      <c r="J7" s="8">
        <v>0.3</v>
      </c>
      <c r="K7" s="8">
        <v>1</v>
      </c>
      <c r="L7" s="8">
        <v>0.6</v>
      </c>
      <c r="M7" s="8">
        <v>0.7</v>
      </c>
      <c r="N7" s="8">
        <v>0.9</v>
      </c>
      <c r="O7" s="8">
        <v>0.1</v>
      </c>
      <c r="P7" s="8">
        <v>0.4</v>
      </c>
      <c r="Q7" s="8">
        <v>0.5</v>
      </c>
      <c r="R7" s="8">
        <v>0.4</v>
      </c>
      <c r="S7" s="8">
        <v>0.3</v>
      </c>
      <c r="T7" s="8">
        <v>0.4</v>
      </c>
      <c r="U7" s="8">
        <v>0.5</v>
      </c>
      <c r="V7" s="8">
        <v>0.6</v>
      </c>
      <c r="W7" s="8">
        <v>0.6</v>
      </c>
      <c r="X7" s="8">
        <v>0.6</v>
      </c>
      <c r="Y7" s="8">
        <v>0.7</v>
      </c>
      <c r="Z7" s="8">
        <v>0.4</v>
      </c>
      <c r="AA7" s="8">
        <v>0.5</v>
      </c>
      <c r="AB7" s="8">
        <v>0.5</v>
      </c>
      <c r="AC7" s="8">
        <v>0.6</v>
      </c>
      <c r="AD7" s="8">
        <v>0.6</v>
      </c>
      <c r="AE7" s="8">
        <v>0.6</v>
      </c>
      <c r="AF7" s="8">
        <v>0.6</v>
      </c>
      <c r="AG7" s="8">
        <v>0.5</v>
      </c>
      <c r="AH7" s="8">
        <v>0.5</v>
      </c>
      <c r="AI7" s="8">
        <v>0.5</v>
      </c>
    </row>
    <row r="8" spans="1:35" x14ac:dyDescent="0.3">
      <c r="A8" s="3" t="s">
        <v>463</v>
      </c>
      <c r="B8" s="8">
        <v>1</v>
      </c>
      <c r="C8" s="8">
        <v>1</v>
      </c>
      <c r="D8" s="8">
        <v>1</v>
      </c>
      <c r="E8" s="8">
        <v>1</v>
      </c>
      <c r="F8" s="8">
        <v>1</v>
      </c>
      <c r="G8" s="8">
        <v>1</v>
      </c>
      <c r="H8" s="8">
        <v>1</v>
      </c>
      <c r="I8" s="8">
        <v>1</v>
      </c>
      <c r="J8" s="8">
        <v>0.9</v>
      </c>
      <c r="K8" s="8">
        <v>0.9</v>
      </c>
      <c r="L8" s="8">
        <v>0.7</v>
      </c>
      <c r="M8" s="8">
        <v>0.7</v>
      </c>
      <c r="N8" s="8">
        <v>0.5</v>
      </c>
      <c r="O8" s="8">
        <v>0.5</v>
      </c>
      <c r="P8" s="8">
        <v>0.4</v>
      </c>
      <c r="Q8" s="8">
        <v>0.3</v>
      </c>
      <c r="R8" s="8">
        <v>0.3</v>
      </c>
      <c r="S8" s="8">
        <v>0.3</v>
      </c>
      <c r="T8" s="8">
        <v>0.3</v>
      </c>
      <c r="U8" s="8">
        <v>0.3</v>
      </c>
      <c r="V8" s="8">
        <v>0.3</v>
      </c>
      <c r="W8" s="8">
        <v>0.3</v>
      </c>
      <c r="X8" s="8">
        <v>0.4</v>
      </c>
      <c r="Y8" s="8">
        <v>0.4</v>
      </c>
      <c r="Z8" s="8">
        <v>0.3</v>
      </c>
      <c r="AA8" s="8">
        <v>0.3</v>
      </c>
      <c r="AB8" s="8">
        <v>0.3</v>
      </c>
      <c r="AC8" s="8">
        <v>0.3</v>
      </c>
      <c r="AD8" s="8">
        <v>0.2</v>
      </c>
      <c r="AE8" s="8">
        <v>0.2</v>
      </c>
      <c r="AF8" s="8">
        <v>0.2</v>
      </c>
      <c r="AG8" s="8">
        <v>0.2</v>
      </c>
      <c r="AH8" s="8">
        <v>0.2</v>
      </c>
      <c r="AI8" s="8">
        <v>0.2</v>
      </c>
    </row>
    <row r="9" spans="1:35" x14ac:dyDescent="0.3">
      <c r="A9" s="3" t="s">
        <v>464</v>
      </c>
      <c r="B9" s="8">
        <v>0.2</v>
      </c>
      <c r="C9" s="8">
        <v>0.4</v>
      </c>
      <c r="D9" s="8">
        <v>0.6</v>
      </c>
      <c r="E9" s="8">
        <v>0.7</v>
      </c>
      <c r="F9" s="8">
        <v>0.8</v>
      </c>
      <c r="G9" s="8">
        <v>0.8</v>
      </c>
      <c r="H9" s="8">
        <v>0.9</v>
      </c>
      <c r="I9" s="8">
        <v>0.8</v>
      </c>
      <c r="J9" s="8">
        <v>0.7</v>
      </c>
      <c r="K9" s="8">
        <v>0.6</v>
      </c>
      <c r="L9" s="8">
        <v>0.6</v>
      </c>
      <c r="M9" s="8">
        <v>0.6</v>
      </c>
      <c r="N9" s="8">
        <v>0.6</v>
      </c>
      <c r="O9" s="8">
        <v>0.4</v>
      </c>
      <c r="P9" s="8">
        <v>0.6</v>
      </c>
      <c r="Q9" s="8">
        <v>0.7</v>
      </c>
      <c r="R9" s="8">
        <v>0.4</v>
      </c>
      <c r="S9" s="8">
        <v>0.3</v>
      </c>
      <c r="T9" s="8">
        <v>0.3</v>
      </c>
      <c r="U9" s="8">
        <v>0.5</v>
      </c>
      <c r="V9" s="8">
        <v>0.6</v>
      </c>
      <c r="W9" s="8">
        <v>0.6</v>
      </c>
      <c r="X9" s="8">
        <v>0.7</v>
      </c>
      <c r="Y9" s="8">
        <v>0.7</v>
      </c>
      <c r="Z9" s="8">
        <v>0.6</v>
      </c>
      <c r="AA9" s="8">
        <v>0.8</v>
      </c>
      <c r="AB9" s="8">
        <v>0.9</v>
      </c>
      <c r="AC9" s="8">
        <v>1</v>
      </c>
      <c r="AD9" s="8">
        <v>0.8</v>
      </c>
      <c r="AE9" s="8">
        <v>0.7</v>
      </c>
      <c r="AF9" s="8">
        <v>0.6</v>
      </c>
      <c r="AG9" s="8">
        <v>0.5</v>
      </c>
      <c r="AH9" s="8">
        <v>0.4</v>
      </c>
      <c r="AI9" s="8">
        <v>0.4</v>
      </c>
    </row>
    <row r="10" spans="1:35" x14ac:dyDescent="0.3">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sheetData>
  <mergeCells count="1">
    <mergeCell ref="A1:AI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6A02-849A-4C41-A420-C21BDE2E5785}">
  <dimension ref="A1:AI2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5546875" style="1" bestFit="1" customWidth="1"/>
    <col min="36" max="16384" width="9.109375" style="1"/>
  </cols>
  <sheetData>
    <row r="1" spans="1:35" ht="15" customHeight="1" x14ac:dyDescent="0.3">
      <c r="A1" s="28" t="s">
        <v>441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1" t="s">
        <v>442</v>
      </c>
      <c r="B4" s="6">
        <v>10156.5</v>
      </c>
      <c r="C4" s="6">
        <v>10181.200000000001</v>
      </c>
      <c r="D4" s="6">
        <v>10203</v>
      </c>
      <c r="E4" s="6">
        <v>10226.4</v>
      </c>
      <c r="F4" s="6">
        <v>10251.200000000001</v>
      </c>
      <c r="G4" s="6">
        <v>10286.6</v>
      </c>
      <c r="H4" s="6">
        <v>10332.799999999999</v>
      </c>
      <c r="I4" s="6">
        <v>10376.1</v>
      </c>
      <c r="J4" s="6">
        <v>10421.1</v>
      </c>
      <c r="K4" s="6">
        <v>10478.6</v>
      </c>
      <c r="L4" s="6">
        <v>10548</v>
      </c>
      <c r="M4" s="6">
        <v>10624.8</v>
      </c>
      <c r="N4" s="6">
        <v>10709.1</v>
      </c>
      <c r="O4" s="6">
        <v>10796.5</v>
      </c>
      <c r="P4" s="6">
        <v>10895.6</v>
      </c>
      <c r="Q4" s="6">
        <v>10993.6</v>
      </c>
      <c r="R4" s="6">
        <v>11067.8</v>
      </c>
      <c r="S4" s="6">
        <v>11125</v>
      </c>
      <c r="T4" s="6">
        <v>11179.8</v>
      </c>
      <c r="U4" s="6">
        <v>11238.5</v>
      </c>
      <c r="V4" s="6">
        <v>11295</v>
      </c>
      <c r="W4" s="6">
        <v>11349.1</v>
      </c>
      <c r="X4" s="6">
        <v>11403.7</v>
      </c>
      <c r="Y4" s="6">
        <v>11462</v>
      </c>
      <c r="Z4" s="6">
        <v>11506.9</v>
      </c>
      <c r="AA4" s="6">
        <v>11552.6</v>
      </c>
      <c r="AB4" s="6">
        <v>11640.8</v>
      </c>
      <c r="AC4" s="6">
        <v>11727.5</v>
      </c>
      <c r="AD4" s="6">
        <v>11782.2</v>
      </c>
      <c r="AE4" s="6">
        <v>11819.5</v>
      </c>
      <c r="AF4" s="6">
        <v>11852.9</v>
      </c>
      <c r="AG4" s="6">
        <v>11893.9</v>
      </c>
      <c r="AH4" s="6">
        <v>11933.2</v>
      </c>
      <c r="AI4" s="6">
        <v>11971.2</v>
      </c>
    </row>
    <row r="5" spans="1:35" x14ac:dyDescent="0.3">
      <c r="A5" s="3" t="s">
        <v>396</v>
      </c>
      <c r="B5" s="8">
        <v>6703.1</v>
      </c>
      <c r="C5" s="8">
        <v>6706.1</v>
      </c>
      <c r="D5" s="8">
        <v>6708.7</v>
      </c>
      <c r="E5" s="8">
        <v>6715.1</v>
      </c>
      <c r="F5" s="8">
        <v>6723.9</v>
      </c>
      <c r="G5" s="8">
        <v>6743.3</v>
      </c>
      <c r="H5" s="8">
        <v>6774.4</v>
      </c>
      <c r="I5" s="8">
        <v>6804.8</v>
      </c>
      <c r="J5" s="8">
        <v>6835.2</v>
      </c>
      <c r="K5" s="8">
        <v>6878.9</v>
      </c>
      <c r="L5" s="8">
        <v>6941.5</v>
      </c>
      <c r="M5" s="8">
        <v>7010.6</v>
      </c>
      <c r="N5" s="8">
        <v>7072.9</v>
      </c>
      <c r="O5" s="8">
        <v>7124.5</v>
      </c>
      <c r="P5" s="8">
        <v>7179.7</v>
      </c>
      <c r="Q5" s="8">
        <v>7225</v>
      </c>
      <c r="R5" s="8">
        <v>7246.9</v>
      </c>
      <c r="S5" s="8">
        <v>7259</v>
      </c>
      <c r="T5" s="8">
        <v>7268.2</v>
      </c>
      <c r="U5" s="8">
        <v>7283.8</v>
      </c>
      <c r="V5" s="8">
        <v>7300.1</v>
      </c>
      <c r="W5" s="8">
        <v>7312.3</v>
      </c>
      <c r="X5" s="8">
        <v>7325.4</v>
      </c>
      <c r="Y5" s="8">
        <v>7342.7</v>
      </c>
      <c r="Z5" s="8">
        <v>7358</v>
      </c>
      <c r="AA5" s="8">
        <v>7376.4</v>
      </c>
      <c r="AB5" s="8">
        <v>7422.2</v>
      </c>
      <c r="AC5" s="8">
        <v>7467.6</v>
      </c>
      <c r="AD5" s="8">
        <v>7486.4</v>
      </c>
      <c r="AE5" s="8">
        <v>7492.1</v>
      </c>
      <c r="AF5" s="8">
        <v>7493.8</v>
      </c>
      <c r="AG5" s="8">
        <v>7496.9</v>
      </c>
      <c r="AH5" s="8">
        <v>7495.7</v>
      </c>
      <c r="AI5" s="8">
        <v>7489.5</v>
      </c>
    </row>
    <row r="6" spans="1:35" x14ac:dyDescent="0.3">
      <c r="A6" s="12" t="s">
        <v>397</v>
      </c>
      <c r="B6" s="8">
        <v>5547.4</v>
      </c>
      <c r="C6" s="8">
        <v>5545.9</v>
      </c>
      <c r="D6" s="8">
        <v>5518.3</v>
      </c>
      <c r="E6" s="8">
        <v>5510.8</v>
      </c>
      <c r="F6" s="8">
        <v>5478.6</v>
      </c>
      <c r="G6" s="8">
        <v>5450.5</v>
      </c>
      <c r="H6" s="8">
        <v>5446.4</v>
      </c>
      <c r="I6" s="8">
        <v>5451.3</v>
      </c>
      <c r="J6" s="8">
        <v>5427.1</v>
      </c>
      <c r="K6" s="8">
        <v>5422.7</v>
      </c>
      <c r="L6" s="8">
        <v>5456.3</v>
      </c>
      <c r="M6" s="8">
        <v>5521.2</v>
      </c>
      <c r="N6" s="8">
        <v>5559.4</v>
      </c>
      <c r="O6" s="8">
        <v>5608.4</v>
      </c>
      <c r="P6" s="8">
        <v>5668.8</v>
      </c>
      <c r="Q6" s="8">
        <v>5732.4</v>
      </c>
      <c r="R6" s="8">
        <v>5778.6</v>
      </c>
      <c r="S6" s="8">
        <v>5831.7</v>
      </c>
      <c r="T6" s="8">
        <v>5866.2</v>
      </c>
      <c r="U6" s="8">
        <v>5912.7</v>
      </c>
      <c r="V6" s="8">
        <v>5942.6</v>
      </c>
      <c r="W6" s="8">
        <v>5961.5</v>
      </c>
      <c r="X6" s="8">
        <v>5987.3</v>
      </c>
      <c r="Y6" s="8">
        <v>5995.9</v>
      </c>
      <c r="Z6" s="8">
        <v>6028.1</v>
      </c>
      <c r="AA6" s="8">
        <v>6013.1</v>
      </c>
      <c r="AB6" s="8">
        <v>6008.4</v>
      </c>
      <c r="AC6" s="8">
        <v>6019</v>
      </c>
      <c r="AD6" s="8">
        <v>6008.4</v>
      </c>
      <c r="AE6" s="8">
        <v>6000.3</v>
      </c>
      <c r="AF6" s="8">
        <v>5990.2</v>
      </c>
      <c r="AG6" s="8">
        <v>6003.6</v>
      </c>
      <c r="AH6" s="8">
        <v>6016.5</v>
      </c>
      <c r="AI6" s="8">
        <v>6029.9</v>
      </c>
    </row>
    <row r="7" spans="1:35" x14ac:dyDescent="0.3">
      <c r="A7" s="19" t="s">
        <v>443</v>
      </c>
      <c r="B7" s="8">
        <v>135.5</v>
      </c>
      <c r="C7" s="8">
        <v>130.69999999999999</v>
      </c>
      <c r="D7" s="8">
        <v>123.7</v>
      </c>
      <c r="E7" s="8">
        <v>118.6</v>
      </c>
      <c r="F7" s="8">
        <v>114.5</v>
      </c>
      <c r="G7" s="8">
        <v>110</v>
      </c>
      <c r="H7" s="8">
        <v>106.5</v>
      </c>
      <c r="I7" s="8">
        <v>107.9</v>
      </c>
      <c r="J7" s="8">
        <v>109.9</v>
      </c>
      <c r="K7" s="8">
        <v>109</v>
      </c>
      <c r="L7" s="8">
        <v>111.1</v>
      </c>
      <c r="M7" s="8">
        <v>113.6</v>
      </c>
      <c r="N7" s="8">
        <v>114.2</v>
      </c>
      <c r="O7" s="8">
        <v>115.6</v>
      </c>
      <c r="P7" s="8">
        <v>117.5</v>
      </c>
      <c r="Q7" s="8">
        <v>115.2</v>
      </c>
      <c r="R7" s="8">
        <v>110.8</v>
      </c>
      <c r="S7" s="8">
        <v>106.9</v>
      </c>
      <c r="T7" s="8">
        <v>102.3</v>
      </c>
      <c r="U7" s="8">
        <v>96.2</v>
      </c>
      <c r="V7" s="8">
        <v>88.1</v>
      </c>
      <c r="W7" s="8">
        <v>76.900000000000006</v>
      </c>
      <c r="X7" s="8">
        <v>65.7</v>
      </c>
      <c r="Y7" s="8">
        <v>47.1</v>
      </c>
      <c r="Z7" s="8">
        <v>32</v>
      </c>
      <c r="AA7" s="8">
        <v>21.4</v>
      </c>
      <c r="AB7" s="8">
        <v>13.5</v>
      </c>
      <c r="AC7" s="8">
        <v>8</v>
      </c>
      <c r="AD7" s="8">
        <v>5.2</v>
      </c>
      <c r="AE7" s="8">
        <v>4.3</v>
      </c>
      <c r="AF7" s="8">
        <v>3.8</v>
      </c>
      <c r="AG7" s="8">
        <v>3.1</v>
      </c>
      <c r="AH7" s="8">
        <v>2.8</v>
      </c>
      <c r="AI7" s="8">
        <v>2.4</v>
      </c>
    </row>
    <row r="8" spans="1:35" x14ac:dyDescent="0.3">
      <c r="A8" s="12" t="s">
        <v>408</v>
      </c>
      <c r="B8" s="8">
        <v>4609.1000000000004</v>
      </c>
      <c r="C8" s="8">
        <v>4635.3</v>
      </c>
      <c r="D8" s="8">
        <v>4684.8</v>
      </c>
      <c r="E8" s="8">
        <v>4715.6000000000004</v>
      </c>
      <c r="F8" s="8">
        <v>4772.6000000000004</v>
      </c>
      <c r="G8" s="8">
        <v>4836</v>
      </c>
      <c r="H8" s="8">
        <v>4886.3999999999996</v>
      </c>
      <c r="I8" s="8">
        <v>4924.8</v>
      </c>
      <c r="J8" s="8">
        <v>4994</v>
      </c>
      <c r="K8" s="8">
        <v>5055.8999999999996</v>
      </c>
      <c r="L8" s="8">
        <v>5091.6000000000004</v>
      </c>
      <c r="M8" s="8">
        <v>5103.7</v>
      </c>
      <c r="N8" s="8">
        <v>5149.7</v>
      </c>
      <c r="O8" s="8">
        <v>5188.1000000000004</v>
      </c>
      <c r="P8" s="8">
        <v>5226.8</v>
      </c>
      <c r="Q8" s="8">
        <v>5261.3</v>
      </c>
      <c r="R8" s="8">
        <v>5289.2</v>
      </c>
      <c r="S8" s="8">
        <v>5293.3</v>
      </c>
      <c r="T8" s="8">
        <v>5313.6</v>
      </c>
      <c r="U8" s="8">
        <v>5325.8</v>
      </c>
      <c r="V8" s="8">
        <v>5352.4</v>
      </c>
      <c r="W8" s="8">
        <v>5387.5</v>
      </c>
      <c r="X8" s="8">
        <v>5416.5</v>
      </c>
      <c r="Y8" s="8">
        <v>5466.2</v>
      </c>
      <c r="Z8" s="8">
        <v>5478.8</v>
      </c>
      <c r="AA8" s="8">
        <v>5539.5</v>
      </c>
      <c r="AB8" s="8">
        <v>5632.4</v>
      </c>
      <c r="AC8" s="8">
        <v>5708.5</v>
      </c>
      <c r="AD8" s="8">
        <v>5773.7</v>
      </c>
      <c r="AE8" s="8">
        <v>5819.2</v>
      </c>
      <c r="AF8" s="8">
        <v>5862.7</v>
      </c>
      <c r="AG8" s="8">
        <v>5890.3</v>
      </c>
      <c r="AH8" s="8">
        <v>5916.7</v>
      </c>
      <c r="AI8" s="8">
        <v>5941.3</v>
      </c>
    </row>
    <row r="9" spans="1:35" x14ac:dyDescent="0.3">
      <c r="A9" s="12" t="s">
        <v>409</v>
      </c>
      <c r="B9" s="8">
        <v>3879</v>
      </c>
      <c r="C9" s="8">
        <v>3905.4</v>
      </c>
      <c r="D9" s="8">
        <v>3973.9</v>
      </c>
      <c r="E9" s="8">
        <v>4028.7</v>
      </c>
      <c r="F9" s="8">
        <v>4109.7</v>
      </c>
      <c r="G9" s="8">
        <v>4166</v>
      </c>
      <c r="H9" s="8">
        <v>4175.5</v>
      </c>
      <c r="I9" s="8">
        <v>4171.6000000000004</v>
      </c>
      <c r="J9" s="8">
        <v>4212.7</v>
      </c>
      <c r="K9" s="8">
        <v>4273.2</v>
      </c>
      <c r="L9" s="8">
        <v>4321.3</v>
      </c>
      <c r="M9" s="8">
        <v>4393.3999999999996</v>
      </c>
      <c r="N9" s="8">
        <v>4471.6000000000004</v>
      </c>
      <c r="O9" s="8">
        <v>4464.1000000000004</v>
      </c>
      <c r="P9" s="8">
        <v>4492.8999999999996</v>
      </c>
      <c r="Q9" s="8">
        <v>4552.8999999999996</v>
      </c>
      <c r="R9" s="8">
        <v>4572.3</v>
      </c>
      <c r="S9" s="8">
        <v>4558.8999999999996</v>
      </c>
      <c r="T9" s="8">
        <v>4577.1000000000004</v>
      </c>
      <c r="U9" s="8">
        <v>4617.2</v>
      </c>
      <c r="V9" s="8">
        <v>4675.1000000000004</v>
      </c>
      <c r="W9" s="8">
        <v>4748.3999999999996</v>
      </c>
      <c r="X9" s="8">
        <v>4818.1000000000004</v>
      </c>
      <c r="Y9" s="8">
        <v>4895.1000000000004</v>
      </c>
      <c r="Z9" s="8">
        <v>4898.3</v>
      </c>
      <c r="AA9" s="8">
        <v>4992.3</v>
      </c>
      <c r="AB9" s="8">
        <v>5095.8999999999996</v>
      </c>
      <c r="AC9" s="8">
        <v>5136.6000000000004</v>
      </c>
      <c r="AD9" s="8">
        <v>5163.3999999999996</v>
      </c>
      <c r="AE9" s="8">
        <v>5199.6000000000004</v>
      </c>
      <c r="AF9" s="8">
        <v>5243.8</v>
      </c>
      <c r="AG9" s="8">
        <v>5285.8</v>
      </c>
      <c r="AH9" s="8">
        <v>5330.8</v>
      </c>
      <c r="AI9" s="8">
        <v>5376.6</v>
      </c>
    </row>
    <row r="10" spans="1:35" x14ac:dyDescent="0.3">
      <c r="A10" s="17" t="s">
        <v>444</v>
      </c>
      <c r="B10" s="8">
        <v>2459.4</v>
      </c>
      <c r="C10" s="8">
        <v>2488.6999999999998</v>
      </c>
      <c r="D10" s="8">
        <v>2550.1</v>
      </c>
      <c r="E10" s="8">
        <v>2592.6999999999998</v>
      </c>
      <c r="F10" s="8">
        <v>2672.5</v>
      </c>
      <c r="G10" s="8">
        <v>2728</v>
      </c>
      <c r="H10" s="8">
        <v>2729.1</v>
      </c>
      <c r="I10" s="8">
        <v>2717.4</v>
      </c>
      <c r="J10" s="8">
        <v>2742.8</v>
      </c>
      <c r="K10" s="8">
        <v>2782.4</v>
      </c>
      <c r="L10" s="8">
        <v>2818.1</v>
      </c>
      <c r="M10" s="8">
        <v>2875.4</v>
      </c>
      <c r="N10" s="8">
        <v>2933.6</v>
      </c>
      <c r="O10" s="8">
        <v>2898.8</v>
      </c>
      <c r="P10" s="8">
        <v>2915.4</v>
      </c>
      <c r="Q10" s="8">
        <v>2964.3</v>
      </c>
      <c r="R10" s="8">
        <v>2975</v>
      </c>
      <c r="S10" s="8">
        <v>2953.7</v>
      </c>
      <c r="T10" s="8">
        <v>2950.9</v>
      </c>
      <c r="U10" s="8">
        <v>2981.1</v>
      </c>
      <c r="V10" s="8">
        <v>3024.2</v>
      </c>
      <c r="W10" s="8">
        <v>3077</v>
      </c>
      <c r="X10" s="8">
        <v>3126.6</v>
      </c>
      <c r="Y10" s="8">
        <v>3179</v>
      </c>
      <c r="Z10" s="8">
        <v>3159.8</v>
      </c>
      <c r="AA10" s="8">
        <v>3213.6</v>
      </c>
      <c r="AB10" s="8">
        <v>3288.1</v>
      </c>
      <c r="AC10" s="8">
        <v>3310</v>
      </c>
      <c r="AD10" s="8">
        <v>3323.9</v>
      </c>
      <c r="AE10" s="8">
        <v>3348.2</v>
      </c>
      <c r="AF10" s="8">
        <v>3378.3</v>
      </c>
      <c r="AG10" s="8">
        <v>3407.1</v>
      </c>
      <c r="AH10" s="8">
        <v>3439.3</v>
      </c>
      <c r="AI10" s="8">
        <v>3473.1</v>
      </c>
    </row>
    <row r="11" spans="1:35" x14ac:dyDescent="0.3">
      <c r="A11" s="17" t="s">
        <v>445</v>
      </c>
      <c r="B11" s="8">
        <v>704.4</v>
      </c>
      <c r="C11" s="8">
        <v>705.7</v>
      </c>
      <c r="D11" s="8">
        <v>704.9</v>
      </c>
      <c r="E11" s="8">
        <v>705</v>
      </c>
      <c r="F11" s="8">
        <v>701.8</v>
      </c>
      <c r="G11" s="8">
        <v>695.8</v>
      </c>
      <c r="H11" s="8">
        <v>689</v>
      </c>
      <c r="I11" s="8">
        <v>688.7</v>
      </c>
      <c r="J11" s="8">
        <v>691.6</v>
      </c>
      <c r="K11" s="8">
        <v>694.5</v>
      </c>
      <c r="L11" s="8">
        <v>699</v>
      </c>
      <c r="M11" s="8">
        <v>705.6</v>
      </c>
      <c r="N11" s="8">
        <v>715.6</v>
      </c>
      <c r="O11" s="8">
        <v>721.8</v>
      </c>
      <c r="P11" s="8">
        <v>727.4</v>
      </c>
      <c r="Q11" s="8">
        <v>734.8</v>
      </c>
      <c r="R11" s="8">
        <v>743</v>
      </c>
      <c r="S11" s="8">
        <v>749.8</v>
      </c>
      <c r="T11" s="8">
        <v>756.1</v>
      </c>
      <c r="U11" s="8">
        <v>766.1</v>
      </c>
      <c r="V11" s="8">
        <v>778.3</v>
      </c>
      <c r="W11" s="8">
        <v>791.1</v>
      </c>
      <c r="X11" s="8">
        <v>804.4</v>
      </c>
      <c r="Y11" s="8">
        <v>818.6</v>
      </c>
      <c r="Z11" s="8">
        <v>834.4</v>
      </c>
      <c r="AA11" s="8">
        <v>860.1</v>
      </c>
      <c r="AB11" s="8">
        <v>878</v>
      </c>
      <c r="AC11" s="8">
        <v>887.5</v>
      </c>
      <c r="AD11" s="8">
        <v>894.5</v>
      </c>
      <c r="AE11" s="8">
        <v>904.4</v>
      </c>
      <c r="AF11" s="8">
        <v>917.2</v>
      </c>
      <c r="AG11" s="8">
        <v>928.9</v>
      </c>
      <c r="AH11" s="8">
        <v>940</v>
      </c>
      <c r="AI11" s="8">
        <v>950.4</v>
      </c>
    </row>
    <row r="12" spans="1:35" x14ac:dyDescent="0.3">
      <c r="A12" s="17" t="s">
        <v>446</v>
      </c>
      <c r="B12" s="8">
        <v>715.2</v>
      </c>
      <c r="C12" s="8">
        <v>711</v>
      </c>
      <c r="D12" s="8">
        <v>718.9</v>
      </c>
      <c r="E12" s="8">
        <v>730.9</v>
      </c>
      <c r="F12" s="8">
        <v>735.3</v>
      </c>
      <c r="G12" s="8">
        <v>742.3</v>
      </c>
      <c r="H12" s="8">
        <v>757.4</v>
      </c>
      <c r="I12" s="8">
        <v>765.5</v>
      </c>
      <c r="J12" s="8">
        <v>778.3</v>
      </c>
      <c r="K12" s="8">
        <v>796.2</v>
      </c>
      <c r="L12" s="8">
        <v>804.2</v>
      </c>
      <c r="M12" s="8">
        <v>812.4</v>
      </c>
      <c r="N12" s="8">
        <v>822.4</v>
      </c>
      <c r="O12" s="8">
        <v>843.5</v>
      </c>
      <c r="P12" s="8">
        <v>850.1</v>
      </c>
      <c r="Q12" s="8">
        <v>853.8</v>
      </c>
      <c r="R12" s="8">
        <v>854.3</v>
      </c>
      <c r="S12" s="8">
        <v>855.4</v>
      </c>
      <c r="T12" s="8">
        <v>870.1</v>
      </c>
      <c r="U12" s="8">
        <v>870</v>
      </c>
      <c r="V12" s="8">
        <v>872.6</v>
      </c>
      <c r="W12" s="8">
        <v>880.3</v>
      </c>
      <c r="X12" s="8">
        <v>887.1</v>
      </c>
      <c r="Y12" s="8">
        <v>897.5</v>
      </c>
      <c r="Z12" s="8">
        <v>904.1</v>
      </c>
      <c r="AA12" s="8">
        <v>918.5</v>
      </c>
      <c r="AB12" s="8">
        <v>929.9</v>
      </c>
      <c r="AC12" s="8">
        <v>939.1</v>
      </c>
      <c r="AD12" s="8">
        <v>944.9</v>
      </c>
      <c r="AE12" s="8">
        <v>947</v>
      </c>
      <c r="AF12" s="8">
        <v>948.4</v>
      </c>
      <c r="AG12" s="8">
        <v>949.7</v>
      </c>
      <c r="AH12" s="8">
        <v>951.5</v>
      </c>
      <c r="AI12" s="8">
        <v>953.1</v>
      </c>
    </row>
    <row r="13" spans="1:35" x14ac:dyDescent="0.3">
      <c r="A13" s="12" t="s">
        <v>423</v>
      </c>
      <c r="B13" s="8">
        <v>59.5</v>
      </c>
      <c r="C13" s="8">
        <v>61</v>
      </c>
      <c r="D13" s="8">
        <v>62.4</v>
      </c>
      <c r="E13" s="8">
        <v>62.7</v>
      </c>
      <c r="F13" s="8">
        <v>63.4</v>
      </c>
      <c r="G13" s="8">
        <v>65.3</v>
      </c>
      <c r="H13" s="8">
        <v>67.099999999999994</v>
      </c>
      <c r="I13" s="8">
        <v>68.7</v>
      </c>
      <c r="J13" s="8">
        <v>71.2</v>
      </c>
      <c r="K13" s="8">
        <v>72.7</v>
      </c>
      <c r="L13" s="8">
        <v>75</v>
      </c>
      <c r="M13" s="8">
        <v>76.8</v>
      </c>
      <c r="N13" s="8">
        <v>77.5</v>
      </c>
      <c r="O13" s="8">
        <v>78.3</v>
      </c>
      <c r="P13" s="8">
        <v>80.2</v>
      </c>
      <c r="Q13" s="8">
        <v>80.599999999999994</v>
      </c>
      <c r="R13" s="8">
        <v>80.599999999999994</v>
      </c>
      <c r="S13" s="8">
        <v>79.8</v>
      </c>
      <c r="T13" s="8">
        <v>80.5</v>
      </c>
      <c r="U13" s="8">
        <v>80.7</v>
      </c>
      <c r="V13" s="8">
        <v>81</v>
      </c>
      <c r="W13" s="8">
        <v>81.7</v>
      </c>
      <c r="X13" s="8">
        <v>82.8</v>
      </c>
      <c r="Y13" s="8">
        <v>83.7</v>
      </c>
      <c r="Z13" s="8">
        <v>82.4</v>
      </c>
      <c r="AA13" s="8">
        <v>81.8</v>
      </c>
      <c r="AB13" s="8">
        <v>81.900000000000006</v>
      </c>
      <c r="AC13" s="8">
        <v>82</v>
      </c>
      <c r="AD13" s="8">
        <v>82</v>
      </c>
      <c r="AE13" s="8">
        <v>82</v>
      </c>
      <c r="AF13" s="8">
        <v>82</v>
      </c>
      <c r="AG13" s="8">
        <v>82</v>
      </c>
      <c r="AH13" s="8">
        <v>82</v>
      </c>
      <c r="AI13" s="8">
        <v>82</v>
      </c>
    </row>
    <row r="14" spans="1:35" x14ac:dyDescent="0.3">
      <c r="A14" s="12" t="s">
        <v>424</v>
      </c>
      <c r="B14" s="8">
        <v>670.6</v>
      </c>
      <c r="C14" s="8">
        <v>668.9</v>
      </c>
      <c r="D14" s="8">
        <v>648.5</v>
      </c>
      <c r="E14" s="8">
        <v>624.20000000000005</v>
      </c>
      <c r="F14" s="8">
        <v>599.5</v>
      </c>
      <c r="G14" s="8">
        <v>604.70000000000005</v>
      </c>
      <c r="H14" s="8">
        <v>643.79999999999995</v>
      </c>
      <c r="I14" s="8">
        <v>684.6</v>
      </c>
      <c r="J14" s="8">
        <v>710.1</v>
      </c>
      <c r="K14" s="8">
        <v>710.1</v>
      </c>
      <c r="L14" s="8">
        <v>695.3</v>
      </c>
      <c r="M14" s="8">
        <v>633.5</v>
      </c>
      <c r="N14" s="8">
        <v>600.70000000000005</v>
      </c>
      <c r="O14" s="8">
        <v>645.70000000000005</v>
      </c>
      <c r="P14" s="8">
        <v>653.79999999999995</v>
      </c>
      <c r="Q14" s="8">
        <v>627.70000000000005</v>
      </c>
      <c r="R14" s="8">
        <v>636.29999999999995</v>
      </c>
      <c r="S14" s="8">
        <v>654.5</v>
      </c>
      <c r="T14" s="8">
        <v>656.1</v>
      </c>
      <c r="U14" s="8">
        <v>627.79999999999995</v>
      </c>
      <c r="V14" s="8">
        <v>596.29999999999995</v>
      </c>
      <c r="W14" s="8">
        <v>557.4</v>
      </c>
      <c r="X14" s="8">
        <v>515.6</v>
      </c>
      <c r="Y14" s="8">
        <v>487.4</v>
      </c>
      <c r="Z14" s="8">
        <v>498.1</v>
      </c>
      <c r="AA14" s="8">
        <v>465.4</v>
      </c>
      <c r="AB14" s="8">
        <v>454.6</v>
      </c>
      <c r="AC14" s="8">
        <v>489.8</v>
      </c>
      <c r="AD14" s="8">
        <v>528.29999999999995</v>
      </c>
      <c r="AE14" s="8">
        <v>537.6</v>
      </c>
      <c r="AF14" s="8">
        <v>536.79999999999995</v>
      </c>
      <c r="AG14" s="8">
        <v>522.5</v>
      </c>
      <c r="AH14" s="8">
        <v>504</v>
      </c>
      <c r="AI14" s="8">
        <v>482.7</v>
      </c>
    </row>
    <row r="15" spans="1:35" x14ac:dyDescent="0.3">
      <c r="A15" s="17" t="s">
        <v>447</v>
      </c>
      <c r="B15" s="8">
        <v>571</v>
      </c>
      <c r="C15" s="8">
        <v>553</v>
      </c>
      <c r="D15" s="8">
        <v>524.20000000000005</v>
      </c>
      <c r="E15" s="8">
        <v>491.4</v>
      </c>
      <c r="F15" s="8">
        <v>458.7</v>
      </c>
      <c r="G15" s="8">
        <v>456.8</v>
      </c>
      <c r="H15" s="8">
        <v>491.5</v>
      </c>
      <c r="I15" s="8">
        <v>538.1</v>
      </c>
      <c r="J15" s="8">
        <v>573.20000000000005</v>
      </c>
      <c r="K15" s="8">
        <v>584.4</v>
      </c>
      <c r="L15" s="8">
        <v>579.1</v>
      </c>
      <c r="M15" s="8">
        <v>525.6</v>
      </c>
      <c r="N15" s="8">
        <v>499.8</v>
      </c>
      <c r="O15" s="8">
        <v>550.9</v>
      </c>
      <c r="P15" s="8">
        <v>564.6</v>
      </c>
      <c r="Q15" s="8">
        <v>544.6</v>
      </c>
      <c r="R15" s="8">
        <v>559.20000000000005</v>
      </c>
      <c r="S15" s="8">
        <v>583.70000000000005</v>
      </c>
      <c r="T15" s="8">
        <v>597.70000000000005</v>
      </c>
      <c r="U15" s="8">
        <v>578.70000000000005</v>
      </c>
      <c r="V15" s="8">
        <v>553.5</v>
      </c>
      <c r="W15" s="8">
        <v>526.29999999999995</v>
      </c>
      <c r="X15" s="8">
        <v>496</v>
      </c>
      <c r="Y15" s="8">
        <v>477.3</v>
      </c>
      <c r="Z15" s="8">
        <v>494.7</v>
      </c>
      <c r="AA15" s="8">
        <v>465</v>
      </c>
      <c r="AB15" s="8">
        <v>454.3</v>
      </c>
      <c r="AC15" s="8">
        <v>489.7</v>
      </c>
      <c r="AD15" s="8">
        <v>528.29999999999995</v>
      </c>
      <c r="AE15" s="8">
        <v>537.5</v>
      </c>
      <c r="AF15" s="8">
        <v>536.79999999999995</v>
      </c>
      <c r="AG15" s="8">
        <v>522.4</v>
      </c>
      <c r="AH15" s="8">
        <v>503.9</v>
      </c>
      <c r="AI15" s="8">
        <v>482.6</v>
      </c>
    </row>
    <row r="16" spans="1:35" x14ac:dyDescent="0.3">
      <c r="A16" s="19" t="s">
        <v>426</v>
      </c>
      <c r="B16" s="8">
        <v>0</v>
      </c>
      <c r="C16" s="8">
        <v>0</v>
      </c>
      <c r="D16" s="8">
        <v>0</v>
      </c>
      <c r="E16" s="8">
        <v>0</v>
      </c>
      <c r="F16" s="8">
        <v>0</v>
      </c>
      <c r="G16" s="8">
        <v>0</v>
      </c>
      <c r="H16" s="8">
        <v>0</v>
      </c>
      <c r="I16" s="8">
        <v>0</v>
      </c>
      <c r="J16" s="8">
        <v>0</v>
      </c>
      <c r="K16" s="8">
        <v>0</v>
      </c>
      <c r="L16" s="8">
        <v>0</v>
      </c>
      <c r="M16" s="8">
        <v>0</v>
      </c>
      <c r="N16" s="8">
        <v>1.2</v>
      </c>
      <c r="O16" s="8">
        <v>2</v>
      </c>
      <c r="P16" s="8">
        <v>2.8</v>
      </c>
      <c r="Q16" s="8">
        <v>4</v>
      </c>
      <c r="R16" s="8">
        <v>4.2</v>
      </c>
      <c r="S16" s="8">
        <v>4.4000000000000004</v>
      </c>
      <c r="T16" s="8">
        <v>4.8</v>
      </c>
      <c r="U16" s="8">
        <v>5.7</v>
      </c>
      <c r="V16" s="8">
        <v>6.4</v>
      </c>
      <c r="W16" s="8">
        <v>7.1</v>
      </c>
      <c r="X16" s="8">
        <v>8.8000000000000007</v>
      </c>
      <c r="Y16" s="8">
        <v>9.9</v>
      </c>
      <c r="Z16" s="8">
        <v>10.6</v>
      </c>
      <c r="AA16" s="8">
        <v>10.9</v>
      </c>
      <c r="AB16" s="8">
        <v>9.6999999999999993</v>
      </c>
      <c r="AC16" s="8">
        <v>7.5</v>
      </c>
      <c r="AD16" s="8">
        <v>5.6</v>
      </c>
      <c r="AE16" s="8">
        <v>4.5999999999999996</v>
      </c>
      <c r="AF16" s="8">
        <v>4.5</v>
      </c>
      <c r="AG16" s="8">
        <v>3.8</v>
      </c>
      <c r="AH16" s="8">
        <v>3.3</v>
      </c>
      <c r="AI16" s="8">
        <v>2.9</v>
      </c>
    </row>
    <row r="17" spans="1:35" x14ac:dyDescent="0.3">
      <c r="A17" s="17" t="s">
        <v>448</v>
      </c>
      <c r="B17" s="8">
        <v>99.6</v>
      </c>
      <c r="C17" s="8">
        <v>116</v>
      </c>
      <c r="D17" s="8">
        <v>124.2</v>
      </c>
      <c r="E17" s="8">
        <v>132.80000000000001</v>
      </c>
      <c r="F17" s="8">
        <v>140.80000000000001</v>
      </c>
      <c r="G17" s="8">
        <v>147.9</v>
      </c>
      <c r="H17" s="8">
        <v>152.30000000000001</v>
      </c>
      <c r="I17" s="8">
        <v>146.4</v>
      </c>
      <c r="J17" s="8">
        <v>136.9</v>
      </c>
      <c r="K17" s="8">
        <v>125.7</v>
      </c>
      <c r="L17" s="8">
        <v>116.2</v>
      </c>
      <c r="M17" s="8">
        <v>107.9</v>
      </c>
      <c r="N17" s="8">
        <v>100.8</v>
      </c>
      <c r="O17" s="8">
        <v>94.8</v>
      </c>
      <c r="P17" s="8">
        <v>89.2</v>
      </c>
      <c r="Q17" s="8">
        <v>83.1</v>
      </c>
      <c r="R17" s="8">
        <v>77.099999999999994</v>
      </c>
      <c r="S17" s="8">
        <v>70.8</v>
      </c>
      <c r="T17" s="8">
        <v>58.4</v>
      </c>
      <c r="U17" s="8">
        <v>49.1</v>
      </c>
      <c r="V17" s="8">
        <v>42.8</v>
      </c>
      <c r="W17" s="8">
        <v>31.1</v>
      </c>
      <c r="X17" s="8">
        <v>19.5</v>
      </c>
      <c r="Y17" s="8">
        <v>10.1</v>
      </c>
      <c r="Z17" s="8">
        <v>3.3</v>
      </c>
      <c r="AA17" s="8">
        <v>0.4</v>
      </c>
      <c r="AB17" s="8">
        <v>0.3</v>
      </c>
      <c r="AC17" s="8">
        <v>0.1</v>
      </c>
      <c r="AD17" s="8">
        <v>0.1</v>
      </c>
      <c r="AE17" s="8">
        <v>0.1</v>
      </c>
      <c r="AF17" s="8">
        <v>0.1</v>
      </c>
      <c r="AG17" s="8">
        <v>0.1</v>
      </c>
      <c r="AH17" s="8">
        <v>0.1</v>
      </c>
      <c r="AI17" s="8">
        <v>0.1</v>
      </c>
    </row>
    <row r="18" spans="1:35" x14ac:dyDescent="0.3">
      <c r="A18" s="17" t="s">
        <v>449</v>
      </c>
      <c r="B18" s="8">
        <v>14.5</v>
      </c>
      <c r="C18" s="8">
        <v>14.4</v>
      </c>
      <c r="D18" s="8">
        <v>13.8</v>
      </c>
      <c r="E18" s="8">
        <v>13.2</v>
      </c>
      <c r="F18" s="8">
        <v>12.6</v>
      </c>
      <c r="G18" s="8">
        <v>12.5</v>
      </c>
      <c r="H18" s="8">
        <v>13.2</v>
      </c>
      <c r="I18" s="8">
        <v>13.9</v>
      </c>
      <c r="J18" s="8">
        <v>14.2</v>
      </c>
      <c r="K18" s="8">
        <v>14</v>
      </c>
      <c r="L18" s="8">
        <v>13.7</v>
      </c>
      <c r="M18" s="8">
        <v>12.4</v>
      </c>
      <c r="N18" s="8">
        <v>11.7</v>
      </c>
      <c r="O18" s="8">
        <v>12.4</v>
      </c>
      <c r="P18" s="8">
        <v>12.5</v>
      </c>
      <c r="Q18" s="8">
        <v>11.9</v>
      </c>
      <c r="R18" s="8">
        <v>12</v>
      </c>
      <c r="S18" s="8">
        <v>12.4</v>
      </c>
      <c r="T18" s="8">
        <v>12.3</v>
      </c>
      <c r="U18" s="8">
        <v>11.8</v>
      </c>
      <c r="V18" s="8">
        <v>11.1</v>
      </c>
      <c r="W18" s="8">
        <v>10.3</v>
      </c>
      <c r="X18" s="8">
        <v>9.5</v>
      </c>
      <c r="Y18" s="8">
        <v>8.9</v>
      </c>
      <c r="Z18" s="8">
        <v>9.1</v>
      </c>
      <c r="AA18" s="8">
        <v>8.4</v>
      </c>
      <c r="AB18" s="8">
        <v>8.1</v>
      </c>
      <c r="AC18" s="8">
        <v>8.6</v>
      </c>
      <c r="AD18" s="8">
        <v>9.1999999999999993</v>
      </c>
      <c r="AE18" s="8">
        <v>9.1999999999999993</v>
      </c>
      <c r="AF18" s="8">
        <v>9.1999999999999993</v>
      </c>
      <c r="AG18" s="8">
        <v>8.9</v>
      </c>
      <c r="AH18" s="8">
        <v>8.5</v>
      </c>
      <c r="AI18" s="8">
        <v>8.1</v>
      </c>
    </row>
    <row r="19" spans="1:35" x14ac:dyDescent="0.3">
      <c r="A19" s="17" t="s">
        <v>450</v>
      </c>
      <c r="B19" s="8">
        <v>68.8</v>
      </c>
      <c r="C19" s="8">
        <v>69.099999999999994</v>
      </c>
      <c r="D19" s="8">
        <v>69.8</v>
      </c>
      <c r="E19" s="8">
        <v>70.2</v>
      </c>
      <c r="F19" s="8">
        <v>71</v>
      </c>
      <c r="G19" s="8">
        <v>71.7</v>
      </c>
      <c r="H19" s="8">
        <v>72.099999999999994</v>
      </c>
      <c r="I19" s="8">
        <v>72.400000000000006</v>
      </c>
      <c r="J19" s="8">
        <v>73.099999999999994</v>
      </c>
      <c r="K19" s="8">
        <v>73.5</v>
      </c>
      <c r="L19" s="8">
        <v>73.400000000000006</v>
      </c>
      <c r="M19" s="8">
        <v>72.8</v>
      </c>
      <c r="N19" s="8">
        <v>72.8</v>
      </c>
      <c r="O19" s="8">
        <v>72.8</v>
      </c>
      <c r="P19" s="8">
        <v>72.8</v>
      </c>
      <c r="Q19" s="8">
        <v>72.8</v>
      </c>
      <c r="R19" s="8">
        <v>73</v>
      </c>
      <c r="S19" s="8">
        <v>72.900000000000006</v>
      </c>
      <c r="T19" s="8">
        <v>73.099999999999994</v>
      </c>
      <c r="U19" s="8">
        <v>73.099999999999994</v>
      </c>
      <c r="V19" s="8">
        <v>73.3</v>
      </c>
      <c r="W19" s="8">
        <v>73.7</v>
      </c>
      <c r="X19" s="8">
        <v>73.900000000000006</v>
      </c>
      <c r="Y19" s="8">
        <v>74.400000000000006</v>
      </c>
      <c r="Z19" s="8">
        <v>74.5</v>
      </c>
      <c r="AA19" s="8">
        <v>75.099999999999994</v>
      </c>
      <c r="AB19" s="8">
        <v>75.900000000000006</v>
      </c>
      <c r="AC19" s="8">
        <v>76.400000000000006</v>
      </c>
      <c r="AD19" s="8">
        <v>77.099999999999994</v>
      </c>
      <c r="AE19" s="8">
        <v>77.7</v>
      </c>
      <c r="AF19" s="8">
        <v>78.2</v>
      </c>
      <c r="AG19" s="8">
        <v>78.599999999999994</v>
      </c>
      <c r="AH19" s="8">
        <v>78.900000000000006</v>
      </c>
      <c r="AI19" s="8">
        <v>79.3</v>
      </c>
    </row>
    <row r="20" spans="1:35" x14ac:dyDescent="0.3">
      <c r="A20" s="17" t="s">
        <v>451</v>
      </c>
      <c r="B20" s="8">
        <v>58.8</v>
      </c>
      <c r="C20" s="8">
        <v>59.1</v>
      </c>
      <c r="D20" s="8">
        <v>60.2</v>
      </c>
      <c r="E20" s="8">
        <v>60.9</v>
      </c>
      <c r="F20" s="8">
        <v>62.1</v>
      </c>
      <c r="G20" s="8">
        <v>62.7</v>
      </c>
      <c r="H20" s="8">
        <v>62.6</v>
      </c>
      <c r="I20" s="8">
        <v>62.3</v>
      </c>
      <c r="J20" s="8">
        <v>62.7</v>
      </c>
      <c r="K20" s="8">
        <v>63.2</v>
      </c>
      <c r="L20" s="8">
        <v>63.3</v>
      </c>
      <c r="M20" s="8">
        <v>63.8</v>
      </c>
      <c r="N20" s="8">
        <v>64.3</v>
      </c>
      <c r="O20" s="8">
        <v>63.8</v>
      </c>
      <c r="P20" s="8">
        <v>63.7</v>
      </c>
      <c r="Q20" s="8">
        <v>64.099999999999994</v>
      </c>
      <c r="R20" s="8">
        <v>64.2</v>
      </c>
      <c r="S20" s="8">
        <v>63.9</v>
      </c>
      <c r="T20" s="8">
        <v>64.099999999999994</v>
      </c>
      <c r="U20" s="8">
        <v>64.5</v>
      </c>
      <c r="V20" s="8">
        <v>65.2</v>
      </c>
      <c r="W20" s="8">
        <v>66.099999999999994</v>
      </c>
      <c r="X20" s="8">
        <v>66.900000000000006</v>
      </c>
      <c r="Y20" s="8">
        <v>67.8</v>
      </c>
      <c r="Z20" s="8">
        <v>67.7</v>
      </c>
      <c r="AA20" s="8">
        <v>68.8</v>
      </c>
      <c r="AB20" s="8">
        <v>69.8</v>
      </c>
      <c r="AC20" s="8">
        <v>69.900000000000006</v>
      </c>
      <c r="AD20" s="8">
        <v>70.099999999999994</v>
      </c>
      <c r="AE20" s="8">
        <v>70.5</v>
      </c>
      <c r="AF20" s="8">
        <v>71.099999999999994</v>
      </c>
      <c r="AG20" s="8">
        <v>71.599999999999994</v>
      </c>
      <c r="AH20" s="8">
        <v>72.2</v>
      </c>
      <c r="AI20" s="8">
        <v>72.900000000000006</v>
      </c>
    </row>
    <row r="21" spans="1:35" ht="15" customHeight="1" x14ac:dyDescent="0.3">
      <c r="A21" s="35" t="s">
        <v>452</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row>
    <row r="22" spans="1:35" x14ac:dyDescent="0.3">
      <c r="A22" s="17" t="s">
        <v>453</v>
      </c>
      <c r="B22" s="8">
        <v>9.6</v>
      </c>
      <c r="C22" s="8">
        <v>9.1999999999999993</v>
      </c>
      <c r="D22" s="8">
        <v>9.3000000000000007</v>
      </c>
      <c r="E22" s="8">
        <v>8.4</v>
      </c>
      <c r="F22" s="8">
        <v>6.9</v>
      </c>
      <c r="G22" s="8">
        <v>6.6</v>
      </c>
      <c r="H22" s="8">
        <v>7.5</v>
      </c>
      <c r="I22" s="8">
        <v>8.1999999999999993</v>
      </c>
      <c r="J22" s="8">
        <v>8.4</v>
      </c>
      <c r="K22" s="8">
        <v>8.5</v>
      </c>
      <c r="L22" s="8">
        <v>8.3000000000000007</v>
      </c>
      <c r="M22" s="8">
        <v>7.5</v>
      </c>
      <c r="N22" s="8">
        <v>7</v>
      </c>
      <c r="O22" s="8">
        <v>8</v>
      </c>
      <c r="P22" s="8">
        <v>8.4</v>
      </c>
      <c r="Q22" s="8">
        <v>7.2</v>
      </c>
      <c r="R22" s="8">
        <v>7.7</v>
      </c>
      <c r="S22" s="8">
        <v>8.5</v>
      </c>
      <c r="T22" s="8">
        <v>8.6999999999999993</v>
      </c>
      <c r="U22" s="8">
        <v>8.6999999999999993</v>
      </c>
      <c r="V22" s="8">
        <v>7.9</v>
      </c>
      <c r="W22" s="8">
        <v>7.1</v>
      </c>
      <c r="X22" s="8">
        <v>6</v>
      </c>
      <c r="Y22" s="8">
        <v>5.4</v>
      </c>
      <c r="Z22" s="8">
        <v>5.6</v>
      </c>
      <c r="AA22" s="8">
        <v>6.3</v>
      </c>
      <c r="AB22" s="8">
        <v>5.6</v>
      </c>
      <c r="AC22" s="8">
        <v>5.5</v>
      </c>
      <c r="AD22" s="8">
        <v>5.8</v>
      </c>
      <c r="AE22" s="8">
        <v>5.9</v>
      </c>
      <c r="AF22" s="8">
        <v>5.8</v>
      </c>
      <c r="AG22" s="8">
        <v>5.7</v>
      </c>
      <c r="AH22" s="8">
        <v>5.4</v>
      </c>
      <c r="AI22" s="8">
        <v>5.2</v>
      </c>
    </row>
    <row r="23" spans="1:35" ht="15" thickBot="1" x14ac:dyDescent="0.35">
      <c r="A23" s="17" t="s">
        <v>454</v>
      </c>
      <c r="B23" s="8">
        <v>61.4</v>
      </c>
      <c r="C23" s="8">
        <v>62.3</v>
      </c>
      <c r="D23" s="8">
        <v>62.6</v>
      </c>
      <c r="E23" s="8">
        <v>64.5</v>
      </c>
      <c r="F23" s="8">
        <v>65.8</v>
      </c>
      <c r="G23" s="8">
        <v>65.3</v>
      </c>
      <c r="H23" s="8">
        <v>65</v>
      </c>
      <c r="I23" s="8">
        <v>64.7</v>
      </c>
      <c r="J23" s="8">
        <v>65.599999999999994</v>
      </c>
      <c r="K23" s="8">
        <v>66.5</v>
      </c>
      <c r="L23" s="8">
        <v>66.5</v>
      </c>
      <c r="M23" s="8">
        <v>67.7</v>
      </c>
      <c r="N23" s="8">
        <v>68</v>
      </c>
      <c r="O23" s="8">
        <v>67.099999999999994</v>
      </c>
      <c r="P23" s="8">
        <v>67.599999999999994</v>
      </c>
      <c r="Q23" s="8">
        <v>67.3</v>
      </c>
      <c r="R23" s="8">
        <v>67.2</v>
      </c>
      <c r="S23" s="8">
        <v>67.2</v>
      </c>
      <c r="T23" s="8">
        <v>67.3</v>
      </c>
      <c r="U23" s="8">
        <v>67.2</v>
      </c>
      <c r="V23" s="8">
        <v>67.7</v>
      </c>
      <c r="W23" s="8">
        <v>68.5</v>
      </c>
      <c r="X23" s="8">
        <v>69.7</v>
      </c>
      <c r="Y23" s="8">
        <v>70.5</v>
      </c>
      <c r="Z23" s="8">
        <v>70</v>
      </c>
      <c r="AA23" s="8">
        <v>70.599999999999994</v>
      </c>
      <c r="AB23" s="8">
        <v>71.900000000000006</v>
      </c>
      <c r="AC23" s="8">
        <v>72.099999999999994</v>
      </c>
      <c r="AD23" s="8">
        <v>72.3</v>
      </c>
      <c r="AE23" s="8">
        <v>72.5</v>
      </c>
      <c r="AF23" s="8">
        <v>72.8</v>
      </c>
      <c r="AG23" s="8">
        <v>73.2</v>
      </c>
      <c r="AH23" s="8">
        <v>73.7</v>
      </c>
      <c r="AI23" s="8">
        <v>74.099999999999994</v>
      </c>
    </row>
    <row r="24" spans="1:35" ht="15" customHeight="1" x14ac:dyDescent="0.3">
      <c r="A24" s="30" t="s">
        <v>455</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35" ht="15" customHeight="1" x14ac:dyDescent="0.3">
      <c r="A25" s="32" t="s">
        <v>456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row>
    <row r="26" spans="1:35" x14ac:dyDescent="0.3">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sheetData>
  <mergeCells count="5">
    <mergeCell ref="A1:AI1"/>
    <mergeCell ref="A2:AI2"/>
    <mergeCell ref="A21:AI21"/>
    <mergeCell ref="A24:AI24"/>
    <mergeCell ref="A25:AI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Geert Bryon</dc:creator>
  <cp:lastModifiedBy>Delphine Bassilière</cp:lastModifiedBy>
  <dcterms:created xsi:type="dcterms:W3CDTF">2024-06-11T13:43:36Z</dcterms:created>
  <dcterms:modified xsi:type="dcterms:W3CDTF">2024-06-12T14:00:29Z</dcterms:modified>
</cp:coreProperties>
</file>